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P:\Delibere del CdA e Presidenziali\Bozze\BOZZE DELIBERE CDA_ANNO 2026\Bozze_Delibere_CDA_2026-09-29\MOG_allegati\"/>
    </mc:Choice>
  </mc:AlternateContent>
  <xr:revisionPtr revIDLastSave="0" documentId="13_ncr:1_{9AD5A2C3-87A1-4CEE-B4BF-18F7587D474F}" xr6:coauthVersionLast="47" xr6:coauthVersionMax="47" xr10:uidLastSave="{00000000-0000-0000-0000-000000000000}"/>
  <bookViews>
    <workbookView xWindow="-120" yWindow="-120" windowWidth="29040" windowHeight="15720" tabRatio="601" firstSheet="1" activeTab="4" xr2:uid="{00000000-000D-0000-FFFF-FFFF00000000}"/>
  </bookViews>
  <sheets>
    <sheet name="Tabelle" sheetId="7" state="hidden" r:id="rId1"/>
    <sheet name="Copertina" sheetId="8" r:id="rId2"/>
    <sheet name="PIVOT" sheetId="9" r:id="rId3"/>
    <sheet name="Foglio2" sheetId="10" state="hidden" r:id="rId4"/>
    <sheet name="DlGs 231" sheetId="1" r:id="rId5"/>
    <sheet name="L. 190" sheetId="4" state="hidden" r:id="rId6"/>
    <sheet name="matrix" sheetId="2" r:id="rId7"/>
    <sheet name="Impatto" sheetId="3" r:id="rId8"/>
  </sheets>
  <definedNames>
    <definedName name="_xlnm._FilterDatabase" localSheetId="1" hidden="1">Copertina!$B$62:$G$123</definedName>
    <definedName name="_xlnm._FilterDatabase" localSheetId="4" hidden="1">'DlGs 231'!$A$3:$AJ$3</definedName>
    <definedName name="_xlnm._FilterDatabase" localSheetId="3" hidden="1">Foglio2!$A$1:$D$63</definedName>
    <definedName name="_xlnm._FilterDatabase" localSheetId="7" hidden="1">Impatto!$A$5:$L$14</definedName>
    <definedName name="_xlnm._FilterDatabase" localSheetId="5" hidden="1">'L. 190'!$A$3:$AC$55</definedName>
    <definedName name="_xlnm.Print_Area" localSheetId="1">Copertina!$A$1:$G$146</definedName>
    <definedName name="_xlnm.Print_Area" localSheetId="4">'DlGs 231'!$A$3:$AD$100</definedName>
    <definedName name="_xlnm.Print_Area" localSheetId="7">Impatto!$A$1:$L$15</definedName>
    <definedName name="_xlnm.Print_Area" localSheetId="5">'L. 190'!$B$1:$AC$3</definedName>
    <definedName name="CTRL">matrix!$D$38:$F$43</definedName>
    <definedName name="matrice_cxr">matrix!$C$13:$I$19</definedName>
    <definedName name="matrice_ixp">matrix!$C$3:$I$9</definedName>
    <definedName name="probabilità">matrix!$D$31:$F$36</definedName>
    <definedName name="_xlnm.Print_Titles" localSheetId="4">'DlGs 231'!$1:$3</definedName>
    <definedName name="_xlnm.Print_Titles" localSheetId="5">'L. 190'!$1:$3</definedName>
  </definedNames>
  <calcPr calcId="191029"/>
  <pivotCaches>
    <pivotCache cacheId="0" r:id="rId9"/>
    <pivotCache cacheId="1" r:id="rId1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99" i="1" l="1"/>
  <c r="Z99" i="1" s="1"/>
  <c r="P99" i="1"/>
  <c r="Q99" i="1" s="1"/>
  <c r="S99" i="1" s="1"/>
  <c r="AA99" i="1" s="1"/>
  <c r="Y98" i="1"/>
  <c r="Z98" i="1" s="1"/>
  <c r="P98" i="1"/>
  <c r="Q98" i="1" s="1"/>
  <c r="S98" i="1" s="1"/>
  <c r="S100" i="1"/>
  <c r="Y100" i="1"/>
  <c r="Z100" i="1" s="1"/>
  <c r="Y16" i="1"/>
  <c r="Z16" i="1" s="1"/>
  <c r="P16" i="1"/>
  <c r="Q16" i="1" s="1"/>
  <c r="S16" i="1" s="1"/>
  <c r="Y18" i="1"/>
  <c r="Z18" i="1" s="1"/>
  <c r="Y8" i="1"/>
  <c r="Z8" i="1" s="1"/>
  <c r="P18" i="1"/>
  <c r="Q18" i="1" s="1"/>
  <c r="S18" i="1" s="1"/>
  <c r="Y97" i="1"/>
  <c r="Z97" i="1" s="1"/>
  <c r="P97" i="1"/>
  <c r="Q97" i="1" s="1"/>
  <c r="S97" i="1" s="1"/>
  <c r="Y95" i="1"/>
  <c r="Z95" i="1" s="1"/>
  <c r="P95" i="1"/>
  <c r="Q95" i="1" s="1"/>
  <c r="S95" i="1" s="1"/>
  <c r="Y96" i="1"/>
  <c r="Z96" i="1" s="1"/>
  <c r="P96" i="1"/>
  <c r="Q96" i="1" s="1"/>
  <c r="S96" i="1" s="1"/>
  <c r="Y45" i="1"/>
  <c r="Z45" i="1" s="1"/>
  <c r="P45" i="1"/>
  <c r="Q45" i="1" s="1"/>
  <c r="S45" i="1" s="1"/>
  <c r="AA98" i="1" l="1"/>
  <c r="AA100" i="1"/>
  <c r="AA18" i="1"/>
  <c r="AA16" i="1"/>
  <c r="AA97" i="1"/>
  <c r="AA45" i="1"/>
  <c r="AA96" i="1"/>
  <c r="AA95" i="1"/>
  <c r="Y46" i="1"/>
  <c r="Z46" i="1" s="1"/>
  <c r="P46" i="1"/>
  <c r="Q46" i="1" s="1"/>
  <c r="S46" i="1" s="1"/>
  <c r="Y14" i="1"/>
  <c r="Z14" i="1" s="1"/>
  <c r="P14" i="1"/>
  <c r="Q14" i="1" s="1"/>
  <c r="S14" i="1" s="1"/>
  <c r="AA46" i="1" l="1"/>
  <c r="AA14" i="1"/>
  <c r="P8" i="1"/>
  <c r="Q8" i="1" s="1"/>
  <c r="S8" i="1" s="1"/>
  <c r="AA8" i="1" s="1"/>
  <c r="Y92" i="1" l="1"/>
  <c r="Z92" i="1" s="1"/>
  <c r="Y93" i="1"/>
  <c r="Z93" i="1" s="1"/>
  <c r="Y94" i="1"/>
  <c r="Z94" i="1" s="1"/>
  <c r="P92" i="1"/>
  <c r="Q92" i="1" s="1"/>
  <c r="S92" i="1" s="1"/>
  <c r="P93" i="1"/>
  <c r="Q93" i="1" s="1"/>
  <c r="S93" i="1" s="1"/>
  <c r="P94" i="1"/>
  <c r="Q94" i="1" s="1"/>
  <c r="S94" i="1" s="1"/>
  <c r="P89" i="1"/>
  <c r="Q89" i="1" s="1"/>
  <c r="S89" i="1" s="1"/>
  <c r="Y89" i="1"/>
  <c r="Z89" i="1" s="1"/>
  <c r="P90" i="1"/>
  <c r="Q90" i="1" s="1"/>
  <c r="S90" i="1" s="1"/>
  <c r="Y90" i="1"/>
  <c r="Z90" i="1" s="1"/>
  <c r="P91" i="1"/>
  <c r="Q91" i="1" s="1"/>
  <c r="S91" i="1" s="1"/>
  <c r="Y91" i="1"/>
  <c r="Z91" i="1" s="1"/>
  <c r="Y88" i="1"/>
  <c r="Z88" i="1" s="1"/>
  <c r="P88" i="1"/>
  <c r="Q88" i="1" s="1"/>
  <c r="S88" i="1" s="1"/>
  <c r="AA93" i="1" l="1"/>
  <c r="AA94" i="1"/>
  <c r="AA92" i="1"/>
  <c r="AA89" i="1"/>
  <c r="AA91" i="1"/>
  <c r="AA90" i="1"/>
  <c r="AA88" i="1"/>
  <c r="Y87" i="1"/>
  <c r="Z87" i="1" s="1"/>
  <c r="P87" i="1"/>
  <c r="Q87" i="1" s="1"/>
  <c r="S87" i="1" s="1"/>
  <c r="AA87" i="1" l="1"/>
  <c r="Y63" i="1"/>
  <c r="Z63" i="1" s="1"/>
  <c r="P63" i="1"/>
  <c r="Q63" i="1" s="1"/>
  <c r="S63" i="1" s="1"/>
  <c r="AA63" i="1" l="1"/>
  <c r="Y34" i="1"/>
  <c r="Z34" i="1" s="1"/>
  <c r="Y29" i="1" l="1"/>
  <c r="Z29" i="1" s="1"/>
  <c r="Y19" i="1" l="1"/>
  <c r="Z19" i="1" s="1"/>
  <c r="Y71" i="1"/>
  <c r="Z71" i="1" s="1"/>
  <c r="Y70" i="1"/>
  <c r="Z70" i="1" s="1"/>
  <c r="Y69" i="1"/>
  <c r="Z69" i="1" s="1"/>
  <c r="Y65" i="1"/>
  <c r="Z65" i="1" s="1"/>
  <c r="Y35" i="1"/>
  <c r="Z35" i="1" s="1"/>
  <c r="Y12" i="1"/>
  <c r="Z12" i="1" s="1"/>
  <c r="Y78" i="1"/>
  <c r="Z78" i="1" s="1"/>
  <c r="Y76" i="1"/>
  <c r="Z76" i="1" s="1"/>
  <c r="Y74" i="1"/>
  <c r="Z74" i="1" s="1"/>
  <c r="Y77" i="1"/>
  <c r="Z77" i="1" s="1"/>
  <c r="Y75" i="1"/>
  <c r="Z75" i="1" s="1"/>
  <c r="Y73" i="1"/>
  <c r="Z73" i="1" s="1"/>
  <c r="Y72" i="1"/>
  <c r="Z72" i="1" s="1"/>
  <c r="Y52" i="1"/>
  <c r="Z52" i="1" s="1"/>
  <c r="Y51" i="1"/>
  <c r="Z51" i="1" s="1"/>
  <c r="Y57" i="1"/>
  <c r="Z57" i="1" s="1"/>
  <c r="Y55" i="1"/>
  <c r="Z55" i="1" s="1"/>
  <c r="Y54" i="1"/>
  <c r="Z54" i="1" s="1"/>
  <c r="Y62" i="1"/>
  <c r="Z62" i="1" s="1"/>
  <c r="Y61" i="1"/>
  <c r="Z61" i="1" s="1"/>
  <c r="Y50" i="1"/>
  <c r="Z50" i="1" s="1"/>
  <c r="Y23" i="1"/>
  <c r="Z23" i="1" s="1"/>
  <c r="Y22" i="1"/>
  <c r="Z22" i="1" s="1"/>
  <c r="Y25" i="1"/>
  <c r="Z25" i="1" s="1"/>
  <c r="Y24" i="1"/>
  <c r="Z24" i="1" s="1"/>
  <c r="Y21" i="1"/>
  <c r="Z21" i="1" s="1"/>
  <c r="Y4" i="1"/>
  <c r="Z4" i="1" s="1"/>
  <c r="Y67" i="1"/>
  <c r="Z67" i="1" s="1"/>
  <c r="Y48" i="1"/>
  <c r="Z48" i="1" s="1"/>
  <c r="Y28" i="1"/>
  <c r="Z28" i="1" s="1"/>
  <c r="Y59" i="1"/>
  <c r="Z59" i="1" s="1"/>
  <c r="Y49" i="1"/>
  <c r="Z49" i="1" s="1"/>
  <c r="Y36" i="1"/>
  <c r="Z36" i="1" s="1"/>
  <c r="Y27" i="1"/>
  <c r="Z27" i="1" s="1"/>
  <c r="Y15" i="1"/>
  <c r="Z15" i="1" s="1"/>
  <c r="Y13" i="1"/>
  <c r="Z13" i="1" s="1"/>
  <c r="Y68" i="1"/>
  <c r="Z68" i="1" s="1"/>
  <c r="Y66" i="1"/>
  <c r="Z66" i="1" s="1"/>
  <c r="Y56" i="1"/>
  <c r="Z56" i="1" s="1"/>
  <c r="Y43" i="1"/>
  <c r="Z43" i="1" s="1"/>
  <c r="Y11" i="1"/>
  <c r="Z11" i="1" s="1"/>
  <c r="Y9" i="1"/>
  <c r="Z9" i="1" s="1"/>
  <c r="Y10" i="1"/>
  <c r="Z10" i="1" s="1"/>
  <c r="Y60" i="1"/>
  <c r="Z60" i="1" s="1"/>
  <c r="Y42" i="1"/>
  <c r="Z42" i="1" s="1"/>
  <c r="Y26" i="1"/>
  <c r="Z26" i="1" s="1"/>
  <c r="Y20" i="1"/>
  <c r="Z20" i="1" s="1"/>
  <c r="Y47" i="1"/>
  <c r="Z47" i="1" s="1"/>
  <c r="Y40" i="1"/>
  <c r="Z40" i="1" s="1"/>
  <c r="Y81" i="1"/>
  <c r="Z81" i="1" s="1"/>
  <c r="Y80" i="1"/>
  <c r="Z80" i="1" s="1"/>
  <c r="Y82" i="1"/>
  <c r="Z82" i="1" s="1"/>
  <c r="Y64" i="1"/>
  <c r="Z64" i="1" s="1"/>
  <c r="Y53" i="1"/>
  <c r="Z53" i="1" s="1"/>
  <c r="Y58" i="1"/>
  <c r="Z58" i="1" s="1"/>
  <c r="Y44" i="1"/>
  <c r="Z44" i="1" s="1"/>
  <c r="Y33" i="1"/>
  <c r="Z33" i="1" s="1"/>
  <c r="Y32" i="1"/>
  <c r="Z32" i="1" s="1"/>
  <c r="Y41" i="1"/>
  <c r="Z41" i="1" s="1"/>
  <c r="Y39" i="1"/>
  <c r="Z39" i="1" s="1"/>
  <c r="Y31" i="1"/>
  <c r="Z31" i="1" s="1"/>
  <c r="Y79" i="1"/>
  <c r="Z79" i="1" s="1"/>
  <c r="Y38" i="1"/>
  <c r="Z38" i="1" s="1"/>
  <c r="Y7" i="1"/>
  <c r="Z7" i="1" s="1"/>
  <c r="Y6" i="1"/>
  <c r="Z6" i="1" s="1"/>
  <c r="Y37" i="1"/>
  <c r="Z37" i="1" s="1"/>
  <c r="Y30" i="1"/>
  <c r="Z30" i="1" s="1"/>
  <c r="Y5" i="1"/>
  <c r="Z5" i="1" s="1"/>
  <c r="P19" i="1"/>
  <c r="Q19" i="1" s="1"/>
  <c r="S19" i="1" s="1"/>
  <c r="P71" i="1"/>
  <c r="Q71" i="1" s="1"/>
  <c r="S71" i="1" s="1"/>
  <c r="P70" i="1"/>
  <c r="Q70" i="1" s="1"/>
  <c r="S70" i="1" s="1"/>
  <c r="P69" i="1"/>
  <c r="Q69" i="1" s="1"/>
  <c r="S69" i="1" s="1"/>
  <c r="P65" i="1"/>
  <c r="Q65" i="1" s="1"/>
  <c r="S65" i="1" s="1"/>
  <c r="P35" i="1"/>
  <c r="Q35" i="1" s="1"/>
  <c r="S35" i="1" s="1"/>
  <c r="P12" i="1"/>
  <c r="Q12" i="1" s="1"/>
  <c r="S12" i="1" s="1"/>
  <c r="P78" i="1"/>
  <c r="Q78" i="1" s="1"/>
  <c r="S78" i="1" s="1"/>
  <c r="P76" i="1"/>
  <c r="Q76" i="1" s="1"/>
  <c r="S76" i="1" s="1"/>
  <c r="P74" i="1"/>
  <c r="Q74" i="1" s="1"/>
  <c r="S74" i="1" s="1"/>
  <c r="P77" i="1"/>
  <c r="Q77" i="1" s="1"/>
  <c r="S77" i="1" s="1"/>
  <c r="P75" i="1"/>
  <c r="Q75" i="1" s="1"/>
  <c r="S75" i="1" s="1"/>
  <c r="P73" i="1"/>
  <c r="Q73" i="1" s="1"/>
  <c r="S73" i="1" s="1"/>
  <c r="P72" i="1"/>
  <c r="Q72" i="1" s="1"/>
  <c r="S72" i="1" s="1"/>
  <c r="P52" i="1"/>
  <c r="Q52" i="1" s="1"/>
  <c r="S52" i="1" s="1"/>
  <c r="P51" i="1"/>
  <c r="Q51" i="1" s="1"/>
  <c r="S51" i="1" s="1"/>
  <c r="P57" i="1"/>
  <c r="Q57" i="1" s="1"/>
  <c r="S57" i="1" s="1"/>
  <c r="P55" i="1"/>
  <c r="Q55" i="1" s="1"/>
  <c r="S55" i="1" s="1"/>
  <c r="P54" i="1"/>
  <c r="Q54" i="1" s="1"/>
  <c r="S54" i="1" s="1"/>
  <c r="P62" i="1"/>
  <c r="Q62" i="1" s="1"/>
  <c r="S62" i="1" s="1"/>
  <c r="P61" i="1"/>
  <c r="Q61" i="1" s="1"/>
  <c r="S61" i="1" s="1"/>
  <c r="P50" i="1"/>
  <c r="Q50" i="1" s="1"/>
  <c r="S50" i="1" s="1"/>
  <c r="P23" i="1"/>
  <c r="Q23" i="1" s="1"/>
  <c r="S23" i="1" s="1"/>
  <c r="P22" i="1"/>
  <c r="Q22" i="1" s="1"/>
  <c r="S22" i="1" s="1"/>
  <c r="P25" i="1"/>
  <c r="Q25" i="1" s="1"/>
  <c r="S25" i="1" s="1"/>
  <c r="P24" i="1"/>
  <c r="Q24" i="1" s="1"/>
  <c r="S24" i="1" s="1"/>
  <c r="P21" i="1"/>
  <c r="Q21" i="1" s="1"/>
  <c r="S21" i="1" s="1"/>
  <c r="P4" i="1"/>
  <c r="Q4" i="1" s="1"/>
  <c r="S4" i="1" s="1"/>
  <c r="P67" i="1"/>
  <c r="Q67" i="1" s="1"/>
  <c r="S67" i="1" s="1"/>
  <c r="P48" i="1"/>
  <c r="Q48" i="1" s="1"/>
  <c r="S48" i="1" s="1"/>
  <c r="P28" i="1"/>
  <c r="Q28" i="1" s="1"/>
  <c r="S28" i="1" s="1"/>
  <c r="P59" i="1"/>
  <c r="Q59" i="1" s="1"/>
  <c r="S59" i="1" s="1"/>
  <c r="P49" i="1"/>
  <c r="Q49" i="1" s="1"/>
  <c r="S49" i="1" s="1"/>
  <c r="P36" i="1"/>
  <c r="Q36" i="1" s="1"/>
  <c r="S36" i="1" s="1"/>
  <c r="P27" i="1"/>
  <c r="Q27" i="1" s="1"/>
  <c r="S27" i="1" s="1"/>
  <c r="P15" i="1"/>
  <c r="P13" i="1"/>
  <c r="Q13" i="1" s="1"/>
  <c r="S13" i="1" s="1"/>
  <c r="P68" i="1"/>
  <c r="Q68" i="1" s="1"/>
  <c r="S68" i="1" s="1"/>
  <c r="P66" i="1"/>
  <c r="Q66" i="1" s="1"/>
  <c r="S66" i="1" s="1"/>
  <c r="P56" i="1"/>
  <c r="Q56" i="1" s="1"/>
  <c r="S56" i="1" s="1"/>
  <c r="P43" i="1"/>
  <c r="Q43" i="1" s="1"/>
  <c r="S43" i="1" s="1"/>
  <c r="P11" i="1"/>
  <c r="Q11" i="1" s="1"/>
  <c r="S11" i="1" s="1"/>
  <c r="P9" i="1"/>
  <c r="Q9" i="1" s="1"/>
  <c r="S9" i="1" s="1"/>
  <c r="P10" i="1"/>
  <c r="Q10" i="1" s="1"/>
  <c r="S10" i="1" s="1"/>
  <c r="P60" i="1"/>
  <c r="Q60" i="1" s="1"/>
  <c r="S60" i="1" s="1"/>
  <c r="P42" i="1"/>
  <c r="Q42" i="1" s="1"/>
  <c r="S42" i="1" s="1"/>
  <c r="P26" i="1"/>
  <c r="Q26" i="1" s="1"/>
  <c r="S26" i="1" s="1"/>
  <c r="P20" i="1"/>
  <c r="Q20" i="1" s="1"/>
  <c r="S20" i="1" s="1"/>
  <c r="P47" i="1"/>
  <c r="Q47" i="1" s="1"/>
  <c r="S47" i="1" s="1"/>
  <c r="P40" i="1"/>
  <c r="Q40" i="1" s="1"/>
  <c r="S40" i="1" s="1"/>
  <c r="P81" i="1"/>
  <c r="Q81" i="1" s="1"/>
  <c r="S81" i="1" s="1"/>
  <c r="P80" i="1"/>
  <c r="Q80" i="1" s="1"/>
  <c r="S80" i="1" s="1"/>
  <c r="P82" i="1"/>
  <c r="Q82" i="1" s="1"/>
  <c r="S82" i="1" s="1"/>
  <c r="P64" i="1"/>
  <c r="Q64" i="1" s="1"/>
  <c r="S64" i="1" s="1"/>
  <c r="P53" i="1"/>
  <c r="Q53" i="1" s="1"/>
  <c r="S53" i="1" s="1"/>
  <c r="P58" i="1"/>
  <c r="Q58" i="1" s="1"/>
  <c r="S58" i="1" s="1"/>
  <c r="P34" i="1"/>
  <c r="Q34" i="1" s="1"/>
  <c r="S34" i="1" s="1"/>
  <c r="P44" i="1"/>
  <c r="Q44" i="1" s="1"/>
  <c r="S44" i="1" s="1"/>
  <c r="P33" i="1"/>
  <c r="Q33" i="1" s="1"/>
  <c r="S33" i="1" s="1"/>
  <c r="P32" i="1"/>
  <c r="Q32" i="1" s="1"/>
  <c r="S32" i="1" s="1"/>
  <c r="P41" i="1"/>
  <c r="Q41" i="1" s="1"/>
  <c r="S41" i="1" s="1"/>
  <c r="P39" i="1"/>
  <c r="Q39" i="1" s="1"/>
  <c r="S39" i="1" s="1"/>
  <c r="P31" i="1"/>
  <c r="Q31" i="1" s="1"/>
  <c r="S31" i="1" s="1"/>
  <c r="P79" i="1"/>
  <c r="Q79" i="1" s="1"/>
  <c r="S79" i="1" s="1"/>
  <c r="P38" i="1"/>
  <c r="Q38" i="1" s="1"/>
  <c r="S38" i="1" s="1"/>
  <c r="P7" i="1"/>
  <c r="Q7" i="1" s="1"/>
  <c r="S7" i="1" s="1"/>
  <c r="P6" i="1"/>
  <c r="Q6" i="1" s="1"/>
  <c r="S6" i="1" s="1"/>
  <c r="P37" i="1"/>
  <c r="Q37" i="1" s="1"/>
  <c r="S37" i="1" s="1"/>
  <c r="P30" i="1"/>
  <c r="Q30" i="1" s="1"/>
  <c r="S30" i="1" s="1"/>
  <c r="P5" i="1"/>
  <c r="Q5" i="1" s="1"/>
  <c r="S5" i="1" s="1"/>
  <c r="P29" i="1"/>
  <c r="AA5" i="1" l="1"/>
  <c r="Q15" i="1"/>
  <c r="S15" i="1" s="1"/>
  <c r="AA15" i="1" s="1"/>
  <c r="AA19" i="1"/>
  <c r="AA26" i="1"/>
  <c r="AA71" i="1"/>
  <c r="AA81" i="1"/>
  <c r="AA7" i="1"/>
  <c r="AA33" i="1"/>
  <c r="Q29" i="1"/>
  <c r="S29" i="1" s="1"/>
  <c r="AA29" i="1" s="1"/>
  <c r="AA65" i="1"/>
  <c r="AA78" i="1"/>
  <c r="AA53" i="1"/>
  <c r="AA31" i="1"/>
  <c r="AA9" i="1"/>
  <c r="AA39" i="1"/>
  <c r="AA44" i="1"/>
  <c r="AA64" i="1"/>
  <c r="AA42" i="1"/>
  <c r="AA11" i="1"/>
  <c r="AA34" i="1"/>
  <c r="AA82" i="1"/>
  <c r="AA60" i="1"/>
  <c r="AA43" i="1"/>
  <c r="AA13" i="1"/>
  <c r="AA49" i="1"/>
  <c r="AA67" i="1"/>
  <c r="AA25" i="1"/>
  <c r="AA61" i="1"/>
  <c r="AA57" i="1"/>
  <c r="AA74" i="1"/>
  <c r="AA37" i="1"/>
  <c r="AA6" i="1"/>
  <c r="AA79" i="1"/>
  <c r="AA32" i="1"/>
  <c r="AA58" i="1"/>
  <c r="AA80" i="1"/>
  <c r="AA20" i="1"/>
  <c r="AA10" i="1"/>
  <c r="AA56" i="1"/>
  <c r="AA59" i="1"/>
  <c r="AA4" i="1"/>
  <c r="AA22" i="1"/>
  <c r="AA62" i="1"/>
  <c r="AA51" i="1"/>
  <c r="AA47" i="1"/>
  <c r="AA40" i="1"/>
  <c r="AA41" i="1"/>
  <c r="AA38" i="1"/>
  <c r="AA73" i="1"/>
  <c r="AA30" i="1"/>
  <c r="AA68" i="1"/>
  <c r="AA36" i="1"/>
  <c r="AA48" i="1"/>
  <c r="AA24" i="1"/>
  <c r="AA50" i="1"/>
  <c r="AA55" i="1"/>
  <c r="AA72" i="1"/>
  <c r="AA77" i="1"/>
  <c r="AA76" i="1"/>
  <c r="AA35" i="1"/>
  <c r="AA70" i="1"/>
  <c r="AA66" i="1"/>
  <c r="AA27" i="1"/>
  <c r="AA28" i="1"/>
  <c r="AA21" i="1"/>
  <c r="AA23" i="1"/>
  <c r="AA54" i="1"/>
  <c r="AA52" i="1"/>
  <c r="AA75" i="1"/>
  <c r="AA12" i="1"/>
  <c r="AA69" i="1"/>
  <c r="H14" i="3"/>
  <c r="I14" i="3" s="1"/>
  <c r="E14" i="3"/>
  <c r="F14" i="3" s="1"/>
  <c r="B14" i="3"/>
  <c r="C14" i="3" s="1"/>
  <c r="H13" i="3"/>
  <c r="I13" i="3" s="1"/>
  <c r="E13" i="3"/>
  <c r="F13" i="3" s="1"/>
  <c r="B13" i="3"/>
  <c r="C13" i="3" s="1"/>
  <c r="H12" i="3"/>
  <c r="I12" i="3" s="1"/>
  <c r="E12" i="3"/>
  <c r="F12" i="3" s="1"/>
  <c r="B12" i="3"/>
  <c r="C12" i="3" s="1"/>
  <c r="H11" i="3"/>
  <c r="I11" i="3" s="1"/>
  <c r="E11" i="3"/>
  <c r="F11" i="3" s="1"/>
  <c r="B11" i="3"/>
  <c r="C11" i="3" s="1"/>
  <c r="H10" i="3"/>
  <c r="I10" i="3" s="1"/>
  <c r="E10" i="3"/>
  <c r="F10" i="3" s="1"/>
  <c r="B10" i="3"/>
  <c r="C10" i="3" s="1"/>
  <c r="H9" i="3"/>
  <c r="I9" i="3" s="1"/>
  <c r="E9" i="3"/>
  <c r="F9" i="3" s="1"/>
  <c r="B9" i="3"/>
  <c r="C9" i="3" s="1"/>
  <c r="H8" i="3"/>
  <c r="I8" i="3" s="1"/>
  <c r="E8" i="3"/>
  <c r="F8" i="3" s="1"/>
  <c r="B8" i="3"/>
  <c r="C8" i="3" s="1"/>
  <c r="H7" i="3"/>
  <c r="I7" i="3" s="1"/>
  <c r="E7" i="3"/>
  <c r="F7" i="3" s="1"/>
  <c r="B7" i="3"/>
  <c r="C7" i="3" s="1"/>
  <c r="H6" i="3"/>
  <c r="I6" i="3" s="1"/>
  <c r="E6" i="3"/>
  <c r="F6" i="3" s="1"/>
  <c r="B6" i="3"/>
  <c r="C6" i="3" s="1"/>
  <c r="V55" i="4"/>
  <c r="U55" i="4"/>
  <c r="N55" i="4"/>
  <c r="O55" i="4" s="1"/>
  <c r="U54" i="4"/>
  <c r="V54" i="4" s="1"/>
  <c r="N54" i="4"/>
  <c r="O54" i="4" s="1"/>
  <c r="U53" i="4"/>
  <c r="V53" i="4" s="1"/>
  <c r="N53" i="4"/>
  <c r="O53" i="4" s="1"/>
  <c r="U52" i="4"/>
  <c r="V52" i="4" s="1"/>
  <c r="N52" i="4"/>
  <c r="O52" i="4" s="1"/>
  <c r="U51" i="4"/>
  <c r="V51" i="4" s="1"/>
  <c r="N51" i="4"/>
  <c r="O51" i="4" s="1"/>
  <c r="U50" i="4"/>
  <c r="V50" i="4" s="1"/>
  <c r="N50" i="4"/>
  <c r="O50" i="4" s="1"/>
  <c r="U49" i="4"/>
  <c r="V49" i="4" s="1"/>
  <c r="N49" i="4"/>
  <c r="O49" i="4" s="1"/>
  <c r="U48" i="4"/>
  <c r="V48" i="4" s="1"/>
  <c r="N48" i="4"/>
  <c r="O48" i="4" s="1"/>
  <c r="U47" i="4"/>
  <c r="V47" i="4" s="1"/>
  <c r="N47" i="4"/>
  <c r="O47" i="4" s="1"/>
  <c r="U46" i="4"/>
  <c r="V46" i="4" s="1"/>
  <c r="N46" i="4"/>
  <c r="O46" i="4" s="1"/>
  <c r="U45" i="4"/>
  <c r="V45" i="4" s="1"/>
  <c r="N45" i="4"/>
  <c r="O45" i="4" s="1"/>
  <c r="U44" i="4"/>
  <c r="V44" i="4" s="1"/>
  <c r="N44" i="4"/>
  <c r="O44" i="4" s="1"/>
  <c r="U43" i="4"/>
  <c r="V43" i="4" s="1"/>
  <c r="N43" i="4"/>
  <c r="O43" i="4" s="1"/>
  <c r="U42" i="4"/>
  <c r="V42" i="4" s="1"/>
  <c r="N42" i="4"/>
  <c r="O42" i="4" s="1"/>
  <c r="U41" i="4"/>
  <c r="V41" i="4" s="1"/>
  <c r="N41" i="4"/>
  <c r="O41" i="4" s="1"/>
  <c r="U40" i="4"/>
  <c r="V40" i="4" s="1"/>
  <c r="N40" i="4"/>
  <c r="O40" i="4" s="1"/>
  <c r="U39" i="4"/>
  <c r="V39" i="4" s="1"/>
  <c r="N39" i="4"/>
  <c r="O39" i="4" s="1"/>
  <c r="V38" i="4"/>
  <c r="U38" i="4"/>
  <c r="O38" i="4"/>
  <c r="N38" i="4"/>
  <c r="V37" i="4"/>
  <c r="U37" i="4"/>
  <c r="O37" i="4"/>
  <c r="N37" i="4"/>
  <c r="U36" i="4"/>
  <c r="V36" i="4" s="1"/>
  <c r="N36" i="4"/>
  <c r="O36" i="4" s="1"/>
  <c r="U35" i="4"/>
  <c r="V35" i="4" s="1"/>
  <c r="N35" i="4"/>
  <c r="O35" i="4" s="1"/>
  <c r="U34" i="4"/>
  <c r="V34" i="4" s="1"/>
  <c r="N34" i="4"/>
  <c r="O34" i="4" s="1"/>
  <c r="U33" i="4"/>
  <c r="V33" i="4" s="1"/>
  <c r="N33" i="4"/>
  <c r="O33" i="4" s="1"/>
  <c r="U32" i="4"/>
  <c r="V32" i="4" s="1"/>
  <c r="N32" i="4"/>
  <c r="O32" i="4" s="1"/>
  <c r="U31" i="4"/>
  <c r="V31" i="4" s="1"/>
  <c r="N31" i="4"/>
  <c r="O31" i="4" s="1"/>
  <c r="U30" i="4"/>
  <c r="V30" i="4" s="1"/>
  <c r="N30" i="4"/>
  <c r="O30" i="4" s="1"/>
  <c r="U29" i="4"/>
  <c r="V29" i="4" s="1"/>
  <c r="N29" i="4"/>
  <c r="O29" i="4" s="1"/>
  <c r="U28" i="4"/>
  <c r="V28" i="4" s="1"/>
  <c r="N28" i="4"/>
  <c r="O28" i="4" s="1"/>
  <c r="U27" i="4"/>
  <c r="V27" i="4" s="1"/>
  <c r="N27" i="4"/>
  <c r="O27" i="4" s="1"/>
  <c r="U26" i="4"/>
  <c r="V26" i="4" s="1"/>
  <c r="N26" i="4"/>
  <c r="O26" i="4" s="1"/>
  <c r="U25" i="4"/>
  <c r="V25" i="4" s="1"/>
  <c r="N25" i="4"/>
  <c r="O25" i="4" s="1"/>
  <c r="U24" i="4"/>
  <c r="V24" i="4" s="1"/>
  <c r="N24" i="4"/>
  <c r="O24" i="4" s="1"/>
  <c r="U23" i="4"/>
  <c r="V23" i="4" s="1"/>
  <c r="N23" i="4"/>
  <c r="O23" i="4" s="1"/>
  <c r="U22" i="4"/>
  <c r="V22" i="4" s="1"/>
  <c r="N22" i="4"/>
  <c r="O22" i="4" s="1"/>
  <c r="U21" i="4"/>
  <c r="V21" i="4" s="1"/>
  <c r="N21" i="4"/>
  <c r="O21" i="4" s="1"/>
  <c r="U20" i="4"/>
  <c r="V20" i="4" s="1"/>
  <c r="N20" i="4"/>
  <c r="O20" i="4" s="1"/>
  <c r="U19" i="4"/>
  <c r="V19" i="4" s="1"/>
  <c r="N19" i="4"/>
  <c r="O19" i="4" s="1"/>
  <c r="U18" i="4"/>
  <c r="V18" i="4" s="1"/>
  <c r="N18" i="4"/>
  <c r="O18" i="4" s="1"/>
  <c r="U17" i="4"/>
  <c r="V17" i="4" s="1"/>
  <c r="N17" i="4"/>
  <c r="O17" i="4" s="1"/>
  <c r="U16" i="4"/>
  <c r="V16" i="4" s="1"/>
  <c r="N16" i="4"/>
  <c r="O16" i="4" s="1"/>
  <c r="U15" i="4"/>
  <c r="V15" i="4" s="1"/>
  <c r="N15" i="4"/>
  <c r="O15" i="4" s="1"/>
  <c r="U14" i="4"/>
  <c r="V14" i="4" s="1"/>
  <c r="N14" i="4"/>
  <c r="O14" i="4" s="1"/>
  <c r="U13" i="4"/>
  <c r="V13" i="4" s="1"/>
  <c r="N13" i="4"/>
  <c r="O13" i="4" s="1"/>
  <c r="U12" i="4"/>
  <c r="V12" i="4" s="1"/>
  <c r="N12" i="4"/>
  <c r="O12" i="4" s="1"/>
  <c r="U11" i="4"/>
  <c r="V11" i="4" s="1"/>
  <c r="N11" i="4"/>
  <c r="O11" i="4" s="1"/>
  <c r="U10" i="4"/>
  <c r="V10" i="4" s="1"/>
  <c r="N10" i="4"/>
  <c r="O10" i="4" s="1"/>
  <c r="U9" i="4"/>
  <c r="V9" i="4" s="1"/>
  <c r="N9" i="4"/>
  <c r="O9" i="4" s="1"/>
  <c r="U8" i="4"/>
  <c r="V8" i="4" s="1"/>
  <c r="N8" i="4"/>
  <c r="O8" i="4" s="1"/>
  <c r="U7" i="4"/>
  <c r="V7" i="4" s="1"/>
  <c r="N7" i="4"/>
  <c r="O7" i="4" s="1"/>
  <c r="U6" i="4"/>
  <c r="V6" i="4" s="1"/>
  <c r="N6" i="4"/>
  <c r="O6" i="4" s="1"/>
  <c r="U5" i="4"/>
  <c r="V5" i="4" s="1"/>
  <c r="N5" i="4"/>
  <c r="O5" i="4" s="1"/>
  <c r="V4" i="4"/>
  <c r="U4" i="4"/>
  <c r="N4" i="4"/>
  <c r="O4" i="4" s="1"/>
  <c r="A3" i="4"/>
  <c r="W40" i="4" l="1"/>
  <c r="Z40" i="4" s="1"/>
  <c r="W42" i="4"/>
  <c r="Z42" i="4" s="1"/>
  <c r="W44" i="4"/>
  <c r="Z44" i="4" s="1"/>
  <c r="W38" i="4"/>
  <c r="Z38" i="4" s="1"/>
  <c r="K7" i="3"/>
  <c r="K8" i="3"/>
  <c r="K9" i="3"/>
  <c r="L9" i="3" s="1"/>
  <c r="K10" i="3"/>
  <c r="L10" i="3" s="1"/>
  <c r="K11" i="3"/>
  <c r="L11" i="3" s="1"/>
  <c r="K12" i="3"/>
  <c r="L12" i="3" s="1"/>
  <c r="K13" i="3"/>
  <c r="L13" i="3" s="1"/>
  <c r="K14" i="3"/>
  <c r="L14" i="3" s="1"/>
  <c r="K6" i="3"/>
  <c r="W5" i="4"/>
  <c r="Z5" i="4" s="1"/>
  <c r="W7" i="4"/>
  <c r="Z7" i="4" s="1"/>
  <c r="W36" i="4"/>
  <c r="Z36" i="4" s="1"/>
  <c r="W9" i="4"/>
  <c r="W17" i="4"/>
  <c r="Z17" i="4" s="1"/>
  <c r="W35" i="4"/>
  <c r="Z35" i="4" s="1"/>
  <c r="W13" i="4"/>
  <c r="W23" i="4"/>
  <c r="Z23" i="4" s="1"/>
  <c r="W25" i="4"/>
  <c r="Z25" i="4" s="1"/>
  <c r="W29" i="4"/>
  <c r="Z29" i="4" s="1"/>
  <c r="W31" i="4"/>
  <c r="Z31" i="4" s="1"/>
  <c r="W34" i="4"/>
  <c r="Z34" i="4" s="1"/>
  <c r="W10" i="4"/>
  <c r="W18" i="4"/>
  <c r="Z18" i="4" s="1"/>
  <c r="W21" i="4"/>
  <c r="Z21" i="4" s="1"/>
  <c r="W27" i="4"/>
  <c r="Z27" i="4" s="1"/>
  <c r="W4" i="4"/>
  <c r="Z4" i="4" s="1"/>
  <c r="W37" i="4"/>
  <c r="Z37" i="4" s="1"/>
  <c r="W6" i="4"/>
  <c r="Z6" i="4" s="1"/>
  <c r="W8" i="4"/>
  <c r="W12" i="4"/>
  <c r="Z12" i="4" s="1"/>
  <c r="W16" i="4"/>
  <c r="W20" i="4"/>
  <c r="Z20" i="4" s="1"/>
  <c r="W22" i="4"/>
  <c r="Z22" i="4" s="1"/>
  <c r="W24" i="4"/>
  <c r="Z24" i="4" s="1"/>
  <c r="W26" i="4"/>
  <c r="Z26" i="4" s="1"/>
  <c r="W28" i="4"/>
  <c r="Z28" i="4" s="1"/>
  <c r="W30" i="4"/>
  <c r="Z30" i="4" s="1"/>
  <c r="W32" i="4"/>
  <c r="Z32" i="4" s="1"/>
  <c r="W39" i="4"/>
  <c r="Z39" i="4" s="1"/>
  <c r="W41" i="4"/>
  <c r="Z41" i="4" s="1"/>
  <c r="W43" i="4"/>
  <c r="Z43" i="4" s="1"/>
  <c r="W45" i="4"/>
  <c r="Z45" i="4" s="1"/>
  <c r="W47" i="4"/>
  <c r="Z47" i="4" s="1"/>
  <c r="W49" i="4"/>
  <c r="Z49" i="4" s="1"/>
  <c r="W51" i="4"/>
  <c r="Z51" i="4" s="1"/>
  <c r="W53" i="4"/>
  <c r="Z53" i="4" s="1"/>
  <c r="W11" i="4"/>
  <c r="W15" i="4"/>
  <c r="W14" i="4"/>
  <c r="Z14" i="4" s="1"/>
  <c r="W19" i="4"/>
  <c r="W33" i="4"/>
  <c r="Z33" i="4" s="1"/>
  <c r="W55" i="4"/>
  <c r="Z55" i="4" s="1"/>
  <c r="W46" i="4"/>
  <c r="Z46" i="4" s="1"/>
  <c r="W48" i="4"/>
  <c r="Z48" i="4" s="1"/>
  <c r="W50" i="4"/>
  <c r="Z50" i="4" s="1"/>
  <c r="W52" i="4"/>
  <c r="Z52" i="4" s="1"/>
  <c r="W54" i="4"/>
  <c r="Z54" i="4" s="1"/>
  <c r="Y17" i="4" l="1"/>
  <c r="Y1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Massimo Maraziti</author>
  </authors>
  <commentList>
    <comment ref="D92" authorId="0" shapeId="0" xr:uid="{00000000-0006-0000-0400-000001000000}">
      <text>
        <r>
          <rPr>
            <sz val="11"/>
            <color theme="1"/>
            <rFont val="Arial"/>
            <family val="2"/>
          </rPr>
          <t>1. Fuori dei casi previsti dagli articoli 2 e 3, è punito con la reclusione da due anni a quattro anni e sei mesi
chiunque, al fine di evadere le imposte sui redditi o sul valore aggiunto, indica in una delle dichiarazioni
annuali relative a dette imposte elementi attivi per un ammontare inferiore a quello effettivo od elementi
passivi inesistenti, quando, congiuntamente:
a) l'imposta evasa è superiore, con riferimento a taluna delle singole imposte, a euro centomila;
b) l'ammontare complessivo degli elementi attivi sottratti all'imposizione, anche mediante indicazione di elementi
passivi inesistenti, è superiore al dieci per cento dell'ammontare complessivo degli elementi attivi indicati in
dichiarazione, o, comunque, è superiore a euro due milioni.
1-bis. Ai fini dell'applicazione della disposizione del comma 1, non si tiene conto della non corretta classificazione,
della valutazione di elementi attivi o passivi oggettivamente esistenti, rispetto ai quali i criteri concretamente applicati
sono stati comunque indicati nel bilancio ovvero in altra documentazione rilevante ai fini fiscali, della violazione dei
criteri di determinazione dell'esercizio di competenza, della non inerenza, della non deducibilità di elementi passivi
reali.
1-ter. Fuori dei casi di cui al comma 1-bis, non danno luogo a fatti punibili le valutazioni che complessivamente
considerate, differiscono in misura inferiore al 10 per cento da quelle corrette. Degli importi compresi in tale
percentuale non si tiene conto nella verifica del superamento delle soglie di punibilità previste dal comma 1, lettere a)
e b).</t>
        </r>
      </text>
    </comment>
    <comment ref="D93" authorId="0" shapeId="0" xr:uid="{00000000-0006-0000-0400-000002000000}">
      <text>
        <r>
          <rPr>
            <sz val="11"/>
            <color theme="1"/>
            <rFont val="Arial"/>
            <family val="2"/>
          </rPr>
          <t>1. E' punito con la reclusione da sei mesi a due anni chiunque non versa le somme dovute, utilizzando in
compensazione, ai sensi dell'articolo 17 del decreto legislativo 9 luglio 1997, n. 241, crediti non spettanti, per
un importo annuo superiore a cinquantamila euro.
2. E' punito con la reclusione da un anno e sei mesi a sei anni chiunque non versa le somme dovute, utilizzando
in compensazione, ai sensi dell'articolo 17 del decreto legislativo 9 luglio 1997, n. 241, crediti inesistenti per
un importo annuo superiore ai cinquantamila euro.</t>
        </r>
      </text>
    </comment>
    <comment ref="D94" authorId="1" shapeId="0" xr:uid="{00000000-0006-0000-0400-000003000000}">
      <text>
        <r>
          <rPr>
            <b/>
            <sz val="9"/>
            <color indexed="81"/>
            <rFont val="Tahoma"/>
            <family val="2"/>
          </rPr>
          <t>Massimo Maraziti:</t>
        </r>
        <r>
          <rPr>
            <sz val="9"/>
            <color indexed="81"/>
            <rFont val="Tahoma"/>
            <family val="2"/>
          </rPr>
          <t xml:space="preserve">
È punito con la reclusione da due a cinque anni chiunque al fine di evadere le imposte sui redditi o sul valore aggiunto, non presenta, essendovi obbligato, una delle dichiarazioni relative a dette imposte, quando l'imposta evasa è superiore, con riferimento a taluna delle singole imposte ad euro cinquantamila. 1-bis. È punito con la reclusione da due a cinque anni chiunque non presenta, essendovi obbligato, la dichiarazione di sostituto d'imposta, quando l'ammontare delle ritenute non versate è superiore ad euro cinquantamila</t>
        </r>
      </text>
    </comment>
    <comment ref="D95" authorId="1" shapeId="0" xr:uid="{00000000-0006-0000-0400-000004000000}">
      <text>
        <r>
          <rPr>
            <b/>
            <sz val="9"/>
            <color indexed="81"/>
            <rFont val="Tahoma"/>
            <family val="2"/>
          </rPr>
          <t>Massimo Maraziti:</t>
        </r>
        <r>
          <rPr>
            <sz val="9"/>
            <color indexed="81"/>
            <rFont val="Tahoma"/>
            <family val="2"/>
          </rPr>
          <t xml:space="preserve">
È punito con la reclusione da due a cinque anni chiunque al fine di evadere le imposte sui redditi o sul valore aggiunto, non presenta, essendovi obbligato, una delle dichiarazioni relative a dette imposte, quando l'imposta evasa è superiore, con riferimento a taluna delle singole imposte ad euro cinquantamila. 1-bis. È punito con la reclusione da due a cinque anni chiunque non presenta, essendovi obbligato, la dichiarazione di sostituto d'imposta, quando l'ammontare delle ritenute non versate è superiore ad euro cinquantamila</t>
        </r>
      </text>
    </comment>
  </commentList>
</comments>
</file>

<file path=xl/sharedStrings.xml><?xml version="1.0" encoding="utf-8"?>
<sst xmlns="http://schemas.openxmlformats.org/spreadsheetml/2006/main" count="2048" uniqueCount="788">
  <si>
    <t>M A P P A T U  R A                     D E I                        R I S C H  I</t>
  </si>
  <si>
    <t>Reato (categoria)</t>
  </si>
  <si>
    <t>ARTICOLO</t>
  </si>
  <si>
    <t>Reato specifico (descrizione breve)</t>
  </si>
  <si>
    <t>Modalità di commissione del reato</t>
  </si>
  <si>
    <t>FUNZIONI Aziendali sensibili</t>
  </si>
  <si>
    <t>Attività sensibili</t>
  </si>
  <si>
    <t>PROBABILITA'</t>
  </si>
  <si>
    <t>IMPATTO</t>
  </si>
  <si>
    <t>Esito Risk Analysis</t>
  </si>
  <si>
    <t>Livello di Controllo</t>
  </si>
  <si>
    <t>Attuale regolamentazione del processo</t>
  </si>
  <si>
    <t>Risk con controllo</t>
  </si>
  <si>
    <t>Rilevanza della funzione</t>
  </si>
  <si>
    <t>Controlli a presidio</t>
  </si>
  <si>
    <t>Rischio ex post</t>
  </si>
  <si>
    <t>24 (Reati commessi nei rapporti con la Pubblica Amministrazione)</t>
  </si>
  <si>
    <t>Alto</t>
  </si>
  <si>
    <t>APICALE</t>
  </si>
  <si>
    <t>Basso</t>
  </si>
  <si>
    <t>SUBORDINATO</t>
  </si>
  <si>
    <t>Alterazione/contraffazione/omissione di documentazione inviata Soggetti Pubblici competenti, inducendo quest'ultimi in errore circa la veridicità della stessa al fine di trarne un ingiusto profitto.</t>
  </si>
  <si>
    <t>ADEMPIMENTI PERSONALE - Gestione dei rapporti con i Funzionari Pubblici competenti (INPS, INAIL, ASL, etc.) per osservanza obblighi previsti dalla normativa di riferimento: predisposizione delle denunce relative a costituzione, modifica ed estinzione del rapporto di lavoro; elenchi personale attivo, assunto e cessato c/o INAIL; controlli e verifiche circa il rispetto dei presupposti e delle condizioni previste dalla normativa vigente; esecuzione dei pagamenti verso lo Stato e altri Enti Pubblici.</t>
  </si>
  <si>
    <t>Medio</t>
  </si>
  <si>
    <t>Concorso attivo con l'autore del reato nella alterazione/contraffazione/ omissione di documentazione inviata Soggetti Pubblici competenti, inducendo quest'ultimi in errore circa la veridicità della stessa al fine di trarne un ingiusto profitto.</t>
  </si>
  <si>
    <t>ADEMPIMENTI SOCIETARI - Gestione dei rapporti con gli Enti competenti in materia di adempimenti societari (Es. CCIAA, Tribunale, Ufficio del Registro).</t>
  </si>
  <si>
    <t>25  (Reati commessi nei rapporti con la Pubblica Amministrazione)</t>
  </si>
  <si>
    <t>Corruzione per l’esercizio della funzione ed Istigazione alla corruzione</t>
  </si>
  <si>
    <t>RAPPORTI P.A. - Gestione dei rapporti di alto profilo con soggetti istituzionali appartenenti alla Pubblica Amministrazione, agli Enti Territoriali (Es. Regione), agli Enti Locali (Es. Comune), al fine di ottenere informazioni utili ad orientare l'attività dell'Ente ovvero ad individuare nuove opportunità finalizzate alla stipula di programmi, accordi, convezioni e contratti.</t>
  </si>
  <si>
    <t>Corruzione per un atto contrario ai doveri di ufficio ed istigazione alla corruzione</t>
  </si>
  <si>
    <t>Dazione/promessa di denaro, anche in concorso con altri, a Funzionari Pubblici al fine di indurre questi ultimi a: ignorare ritardi, omissioni o errori negli adempimenti; certificare la corretta esecuzione  di adempimenti insussistenti o compiuti tardivamente; omettere la segnalazione di anomalie rilevate durante le verifiche, ispezioni, accertamenti; omettere/attenuare l'irrogazione di sanzioni o provvedimenti a seguito di controlli effettuati; certificare l'esistenza di presupposti insussistenti.</t>
  </si>
  <si>
    <t>ATTIVITA' NON CARATTERISTICHE - Gestione dei rapporti con funzionari della Guardia di Finanza ed Agenzia delle Entrate e gli altri Enti competenti in materia fiscale e tributaria, anche in occasione di verifiche, ispezioni.</t>
  </si>
  <si>
    <t>Dazione/promessa di denaro, anche in concorso con altri, a Funzionari Pubblici, al fine di indurre questi ultimi a: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rilasciato; compiere atti contrari ai propri doveri di ufficio.</t>
  </si>
  <si>
    <t>Dazione/Promessa di denaro o di altra utilità al Funzionario Pubblico al fine di indurlo a: erogare finanziamenti agevolati (anche a fondo perduto) in mancanza dei requisiti richiesti; accelerare il processo di erogazione dei finanziamenti richiesti; omettere la segnalazione di anomalie rilevate  durante le fasi istruttorie; certificare la corretta esecuzione di adempimenti insussistenti o compiuti tardivamente; certificare l'esistenza di presupposti insussistenti.</t>
  </si>
  <si>
    <t>Riconoscimento/promessa di altra utilità al Funzionario Pubblico, realizzabile anche in concorso con altri, al fine di indurre quest'ultimo a: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a suo tempo rilasciato; compiere atti contrari ai propri doveri di ufficio.</t>
  </si>
  <si>
    <t>CODICE ETICO; PROTOCOLLO ANTICORRUZIONE; FORMAZIONE ANTICORRUZIONE PER APICALI E SUBORDINATI; REGOLAMENTO SULLE COMMISSIONI.</t>
  </si>
  <si>
    <t>PROCEDURE DI ASSUNZIONE- Gestione della fase di selezione dei candidati</t>
  </si>
  <si>
    <t>PROCEDURE DI AFFIDAMENTO - Gestione della fase di affidamento di lavori, servizi e forniture.</t>
  </si>
  <si>
    <t>Corruzione in atti giudiziari e Istigazione alla corruzione.</t>
  </si>
  <si>
    <t>Offerta, dazione o promessa di denaro o di altra utilità diretta o indiretta, accettata o non accettata, anche in concorso con altri (anche mediante un consulente legale), al fine di favorire l'Ente in un procedimento giudiziario.</t>
  </si>
  <si>
    <t>Concussione</t>
  </si>
  <si>
    <t>24bis</t>
  </si>
  <si>
    <t>Detenzione e diffusione abusiva, riproduzione e/o comunicazione, consegna di codici, parole chiave o altri mezzi idonei all'accesso ad un sistema informatico o telematico, protetto da misure di sicurezza, o comunque fornire indicazioni o istruzioni idonee allo scopo, al fine di procurare a se o ad altri un profitto e/o recare danno.</t>
  </si>
  <si>
    <t>TUTTO IL PERSONALE AZIENDALE</t>
  </si>
  <si>
    <t>UTILIZZO DEL SISTEMA INFORMATICO: Accesso da parte di Soggetti non abilitati e/o autorizzati, ai portali della P.A. (es. Agenzia delle Entrate, Anagrafe Tributaria, Catasto, ecc.), per verifica situazioni patrimoniali, verifiche reddituali, ecc.</t>
  </si>
  <si>
    <t>APICALE E SUBORDINATO</t>
  </si>
  <si>
    <t>Sottrazione di credenziali di autenticazione,  riproduzione e/o diffusione di codici, parole chiave o altri mezzi idonei a consentire l'accesso ad un sistema informatico o telematico, protetto da misure di sicurezza, o comunque fornire indicazioni o istruzioni idonee al predetto scopo.</t>
  </si>
  <si>
    <t>UTILIZZO DEL SISTEMA INFORMATICO: Alterazione registri informatici della P.A. (es. Agenzia delle Entrate, Anagrafe tributaria, catasto, INAIL, ecc.): ad es. per far risultare esistenti condizioni/requisiti, per la successiva  produzione di documenti attestanti fatti e circostanze inesistenti, per modificare dati fiscali/previdenziali o reddituali di interesse dell'Ente, ecc.</t>
  </si>
  <si>
    <t>UTILIZZO DEL SISTEMA INFORMATICO: Gestione e custodia delle credenziali di autenticazione per l'accesso al sistema informatico aziendale e ai portali della P.A.</t>
  </si>
  <si>
    <t>Manomissione di apparati informatici attraverso la diffusione di malware o programmi nocivi, al fine di recare all'Ente un ingiusto vantaggio.</t>
  </si>
  <si>
    <t>UTILIZZO DEL SISTEMA INFORMATICO: Download a programmi informatici, attraverso siti web rilevati come potenzialmente pericolosi. Utilizzo di credenziali di autenticazione per l'accesso ad apparati informatici.</t>
  </si>
  <si>
    <t>Introduzione nel sistema informativo e/o nelle banche dati, anche di Enti Pubblici, forzando i sistemi di sicurezza e protezione previsti dalla rete aziendale e da quella della controparte per conseguirne un vantaggio/interesse.</t>
  </si>
  <si>
    <t>Associazione per delinquere
Associazione di tipo mafioso</t>
  </si>
  <si>
    <t>Tutte le modalità indicate per le attività sensibili indicate nel presente documento che possono concretizzare il compimento di delitti in forma associativa da parte di tre o più soggetti interni o esterni, nonché tutte le attività che possono concretizzarsi nella partecipazipone ad associazioni di tipo mafioso o nella commissione di delitti per i quali ci si è avvalsi delle condizioni previste in tali associazioni o finalizzate ad agevolare le attività di quest'ultime.</t>
  </si>
  <si>
    <t>25decies</t>
  </si>
  <si>
    <t>Offerta o promessa di  denaro o altra utilità a  persona chiamata a rendere dichiarazione davanti all'autorità giudiziaria ovvero alla persona richiesta di rilasciare dichiarazioni al difensore nel corso dell'attività investigativa, o alla persona chiamata a svolgere attività di perito, consulente tecnico o interprete, allo scopo di nascondere/omettere fatti che possano sanzionare l'Ente</t>
  </si>
  <si>
    <t>25duodecies(Impiego di lavoratori irregolari)</t>
  </si>
  <si>
    <t>25duodecies</t>
  </si>
  <si>
    <t>PROCEDURE DI ASSUNZIONE- Nell'ambito del processo di selezione/assunzione di lavoratori, verifica sul regolare possesso e validità da parte del lavoratore straniero di regolare permesso di soggiorno.</t>
  </si>
  <si>
    <t>25novies</t>
  </si>
  <si>
    <t xml:space="preserve">Duplicazione abusiva di programmi informatici a mezzo della rete, da parte di dipendenti dell'Azienda, anche per scopi lavorativi endo aziendali. </t>
  </si>
  <si>
    <t>UTILIZZO DEL SISTEMA INFORMATICO: Utilizzo abusivo di Programmi informatici, anche per uso endo aziendale, senza acquisto della relativa licenza.</t>
  </si>
  <si>
    <t>25octies</t>
  </si>
  <si>
    <t>Ricezione, occultamento di somme di denaro in contanti superiori al limite consentito dalla normativa antiriciclaggio, di cui è sconosciuta la provenienza.</t>
  </si>
  <si>
    <t>25quater</t>
  </si>
  <si>
    <t>PROCEDURE DI ASSUNZIONE- Selezione/assunzione personale: verifica preliminare sui requisiti del candidato.</t>
  </si>
  <si>
    <t>Fornire ospitalità, vitto o rifugio a soggetti che partecipano ad associazioni con finalità di terrorismo, anche internazionale, o di eversione dell'ordine democratico.</t>
  </si>
  <si>
    <t>25quinquies</t>
  </si>
  <si>
    <t>Pornografia minorile</t>
  </si>
  <si>
    <t>25septies</t>
  </si>
  <si>
    <t>25ter</t>
  </si>
  <si>
    <t>CONTABILITA' E PREDISPOSIZIONE DEL BILANCIO - Coordinamento e gestione della contabilità generale, con particolare riferimento alle attività di: rilevazione, classificazione e controllo di tutti i fatti gestionali aventi riflessi amm.vi, finanziari, economici; corretta tenuta dei rapporti amm.vi con i terzi (clienti, fornitori e consulenti); gestione amm.va e contabile dei cespiti; accertamento delle poste valutative quali crediti e fondi rischi; accertamenti di tutti gli altri fatti amm.vi in corso d'anno (es. costi del personale, finanziamenti attivi e passivi, interessi); verifica dati provenienti dal sistema gestionale aziendale. Corretto calcolo delle imposte da versare.</t>
  </si>
  <si>
    <t>25undecies</t>
  </si>
  <si>
    <t>Siti contaminati</t>
  </si>
  <si>
    <t>PROCEDURE INTERNE.
REGOLAMENTO L. 241/90</t>
  </si>
  <si>
    <t>Secondo piano di prevenzione della corruzione</t>
  </si>
  <si>
    <t>DIRIGENTE, RUP, RESPONSABILE AREA TECNICA, RESPONSABILE SETTORE PROGETTAZIONE E DIREZIONE LAVORI, DIRETTORE LAVORI</t>
  </si>
  <si>
    <t>BASSO</t>
  </si>
  <si>
    <t>MEDIO</t>
  </si>
  <si>
    <t>ALTO</t>
  </si>
  <si>
    <t>MOLTO ALTO</t>
  </si>
  <si>
    <t>Sanzione</t>
  </si>
  <si>
    <t>Impatto</t>
  </si>
  <si>
    <t>Indice assoluto
(A)</t>
  </si>
  <si>
    <t>Indice relativo
(B)</t>
  </si>
  <si>
    <t>Indice assoluto
(C)</t>
  </si>
  <si>
    <t>Indice relativo
(D)</t>
  </si>
  <si>
    <t>Impatto reputazionale</t>
  </si>
  <si>
    <t>Indice assoluto
(E)</t>
  </si>
  <si>
    <t>Indice relativo
(F)</t>
  </si>
  <si>
    <t>Frequenza dell'attività</t>
  </si>
  <si>
    <t>Si</t>
  </si>
  <si>
    <t>No</t>
  </si>
  <si>
    <t>400-699</t>
  </si>
  <si>
    <t>100-399</t>
  </si>
  <si>
    <t>Componente</t>
  </si>
  <si>
    <t>Peso rel.</t>
  </si>
  <si>
    <t>Sanz. pecuniaria</t>
  </si>
  <si>
    <t>Sanz. interdittiva</t>
  </si>
  <si>
    <t>Impatto reputaz.</t>
  </si>
  <si>
    <t>MOLTO BASSO</t>
  </si>
  <si>
    <t>Indice di rischio
(B+D+F)</t>
  </si>
  <si>
    <t>Somma</t>
  </si>
  <si>
    <t>Rilevanza</t>
  </si>
  <si>
    <t>Rapporti con la PA</t>
  </si>
  <si>
    <t xml:space="preserve">Discrezionalità/autonomia e complicità </t>
  </si>
  <si>
    <t>Correlabilità</t>
  </si>
  <si>
    <t>Strumenti</t>
  </si>
  <si>
    <t>min</t>
  </si>
  <si>
    <t>max</t>
  </si>
  <si>
    <t>PROB</t>
  </si>
  <si>
    <t>fasce</t>
  </si>
  <si>
    <t>GESTIONE E CALCOLO DELLA BOLLETTAZIONE</t>
  </si>
  <si>
    <t xml:space="preserve">I reati possono concretizzarsi, in linea di principio, attraverso:
- L’induzione dell’utente a dare o promettere denaro o utilità all’incaricato di Pubblico servizio addetto alla bollettazione,
- La corruzione o istigazione alla corruzione, da parte dell’utente, verso l’incaricato di Pubblico servizio addetto alla bollettazione,
- L’abuso di ufficio, da parte dell’incaricato di pubblico servizio addetto alla bollettazione, nello svolgimento dell’attività sensibile identificata, allo scopo di procurare a sé o a all’utente un vantaggio patrimoniale.
</t>
  </si>
  <si>
    <t xml:space="preserve">VARIAZIONI ANAGRAFICHE E REDDITUALI
possibili attività sensibili:
- Richieste di variazione canone
- Ampliamento del nucleo familiare
- Aggiornamento periodico dei redditi
</t>
  </si>
  <si>
    <t xml:space="preserve">AUTOGESTIONI E CONDOMINI
Le ttività sensibili individuate: 
- Costituzione e gestione dell'autogestione
- Costituzione e gestione del condominio
- Gestione morosità dell'inquilino in condominio o autogestione
</t>
  </si>
  <si>
    <t>Trasmissione, elaborazione, ricezione di dati alterati  alla P.A.,Autorità di Vigilanza  o altri organi di controllo. Il reato, in linea di principio, potrebbe realizzarsi attraverso la trasmissione di dati falsi o alterati all'ente finanziatore per conseguire in modo indebito erogazioni pubbliche non dovute.
Inoltre il reato può essere perpetrato nell'attività di  Contabilità Lavori attraverso l'alterazione, falsificazione della contabilità lavori al fine di procurare un interesse / vantaggio per l'Ente.</t>
  </si>
  <si>
    <t>(Induzione indebita a dare o promettere utilità, art. 319 quater c.p.)</t>
  </si>
  <si>
    <t>I funzionari della Stazione Appaltante (RUP, DL), abusando della loro qualifica e posizione,  inducono un'esponente apicale dell'impresa aggiudicataria che ha richiesto il subappalto di lavori, a promettergli denaro (o altra utilità) al fine di accordare il subappalto al soggetto indicato dall'impresa aggiudicataria, pur in difetto dei requisiti richiesti dalla normativa, allo scopo di comportare un vantaggio diretto per l'aggiudicatario ed indiretto anche per la Stazione Appaltante.</t>
  </si>
  <si>
    <t>Induzione indebita a dare o promettere utilità (Art. 319 quater).</t>
  </si>
  <si>
    <t>Corruzione per l'esercizio della funzione (Art. 318), Corruzione per un atto contrario ai doveri d'ufficio (art. 319), Induzione indebita a dare o promettere utilità (art. 319 quater), Istigazione alla corruzione (art. 322), Abuso d'Ufficio (art. 323)</t>
  </si>
  <si>
    <t xml:space="preserve">Induzione indebita a dare o promettere utilità (art. 319 quater), </t>
  </si>
  <si>
    <t>Corruzione per l'esercizio della funzione (Art. 318), Corruzione per un atto contrario ai doveri d'ufficio (art. 319), Istigazione alla corruzione (art. 322), Abuso d'Ufficio (art. 323)</t>
  </si>
  <si>
    <t>PROCEDURE DI AFFIDAMENTO DIRETTO - Gestione della fase di affidamento di lavori, servizi e forniture.</t>
  </si>
  <si>
    <t>I reati, in linea di principio e a titolo indicativo e non esaustivo, possono concretizzarsi qualora il RUP, ad esempio,  dietro dazione/promessa di denaro e/o altra utilità, compia un atto contrario ai propri docveri di ufficio oppure favorisca/individui sempre la  medesima impresa, nell'ambito di un affidamento diretto e per opere extra appalto,  per l'esecuzione delle lavorazioni che non sono regolamentate da  contratto di gara.</t>
  </si>
  <si>
    <t>PROCEDIMENTI DI GARA: Potenziali attività sensibili correlate:
- Conformità della procedura di gara scelta
- Criteri di selezione degli operatori economici da invitare
- Disponibilità dei fondi per l'appalto
- Legittimità alla firma della Determina in base ai poteri
- Pubblicità di gara non conforme
- Mancanza di trasparenza nella procedura di gara
- Possibili accordi collusivi tra le imprese, favoriti, o non impediti, da personale dell'Ente
- Sussitenza di cause di incompatibilità a fare parte di commissioni di gara.
- Sussistenza di cause di conflitto di interesse da parte dei membri della Commissione che possono alterare il corretto esito del procediemnto.
- Correttezza procedurale e rispetto dei tempi previsti dalla normativa per le fasi della procedura di gara
- Correttezza della procedura valutativa in rapporto ai criteri presenti nel bando</t>
  </si>
  <si>
    <t xml:space="preserve">I reati, a titolo indicativo e non esaustivo, anche in ipotesi di concorso, potrebbero concretizzarsi, secondo le seguenti modalità:
- i/un membri/o della commissione di gara ignora/ignorano eventuali cause di esclusione dalla gara o dall’aggiudicazione della stessa (es. ritardi, omissioni o errori  nella predisposizione e invio della documentazione);
- la procedura di gara scelta dalla Stazione Appaltante non è conforme alle norme del codice degli Appalti e ai Regolamenti adottati dalla Società;
- non viene data adeguata pubblicità, secondo la normativa di riferimento (Codice degli Appalti e Regolamenti aziendali) al procedimento pubblico di gara/affidamento;
- Sussistono cause di conflitto di interesse da parte dei membri della Commissione che possono alterare il corretto esito del procedimento,
- Scorrettezza della procedura valutativa in rapporto ai criteri indicati nel bando;
- Mancata trasparenza e chiarezza dei criteri di selezione degli operatori economici inviatati al procedimento pubblico (gara/affidamento).
</t>
  </si>
  <si>
    <t>Tale reato potrebbe essere commesso, in linea di principio, in caso di  pagamento, da parte dell'assegnatario acquirente dell'immobile, oggetto di vendita,  mediante l’impiego di denaro contante o di mezzi di pagamento non appropriati rispetto alla prassi comune, anche in caso di operazioni frazionate e/o pagamenti rateizzati.</t>
  </si>
  <si>
    <t xml:space="preserve">SPP &amp; DIREZIONE LAVORI- Adempimenti in materia di sicurezza e salute del lavoro nei cantieri mobili, Notifica preliminare, elaborazione PSC, verifica POS delle imprese, coordinamento della sicurezza in cantiere, controlli ed ispezioni in cantiere sul rispetto della normativa antinfortunistica da parte delle imprese, gestione ordini di servizio in base alle anomalie segnalate, segnalazioni agli organi competenti.
</t>
  </si>
  <si>
    <t>Violazione e/o inosservanza  delle norme antinfortunistiche e sulla tutela dell'igiene e della salute sul lavoro, potenziale carenza organizzativa derivante da mancato stanziamento delle risorse finanziarie adeguate o mancato aggiornamento delle misure di prevenzione e protezione che abbiano cagionato la morte  di un qualsiasi soggetto presente presso i cantieri mobili di cui l'Ente è stazione appaltante. Potenziale carenza organizzativa derivante da mancato stanziamento di risorse finanziarie per la gestione dei rischi in ambito SPP, con conseguente riscontro di morte  presso i cantieri mobili di cui l'Ente è stazione appaltante. In riferimento all'attività sensibile, il reato può concretizzarsi, nell'ambito dell'attività di coordinamento e controllo della sicurezza in cantiere,  nel mancato assolvimento degli obblighi di controllo in materia di Salute e Sicurezza da parte del CSE.</t>
  </si>
  <si>
    <t>Violazione e/o inosservanza  delle norme antinfortunistiche e sulla tutela dell'igiene e della salute sul lavoro, potenziale carenza organizzativa derivante da mancato stanziamento delle risorse finanziarie adeguate o mancato aggiornamento delle misure di prevenzione e protezione che abbiano cagionato la morte  di un qualsiasi soggetto presente presso i luoghi di lavoro dell'Ente.
Potenziale carenza organizzativa derivante da mancato stanziamento di risorse finanziarie per la gestione dei rischi in ambito SPP, con conseguente riscontro di morte  sul luogo di lavoro.  In riferimento all'attività sensibile, il reato può concretizzarsi,  sia nell'ambito dell'attività di coordinamento e controllo della sicurezza in cantiere,  nel mancato assolvimento degli obblighi di controllo in materia di Salute e Sicurezza da parte del CSE, sia nell'ambito dell'attività aziendale, in particolare nella mancata osservanza ad adempimenti di cui al T.U.S.</t>
  </si>
  <si>
    <t>CONTABILITA' E PREDISPOSIZIONE DEL BILANCIO - Collaborazione e supporto all'Organo Amministrativo nella predisposizione di situazioni patrimoniali funzionali alla realizzazione di: operazioni di aumento/riduzione del capitale sociale e/o di altre operazioni straordinarie (ad es. fusioni, scissioni).</t>
  </si>
  <si>
    <t>Il reato potrebbe realizzarsi, anche in ipotesi di concorso, nella irregolare composizione della Commissione di concorso, finalizzata al reclutamento di candidati particolari.</t>
  </si>
  <si>
    <t>I reati potrebbero concretizzarsi, anche a titolo di concorso, attraverso l'induzione a favorire candidati, a diffondere informazioni riservate allo scopo di favorire alcuni candidati, alterazione di atti e valutazioni inerenti alcuni candidati partecipanti al concorso, inosservanza delle regole procedurali a garanzia della trasparenza e dell'imparzialità della selezione, allo scopo di favorire alcuni candidati.</t>
  </si>
  <si>
    <t>I reati potrebbero concretizzarsi, anche a titolo di concorso, in presenza di incompatibilità oggettive per posizioni dirigenziali e conseguenti relative nomine da parte della funzione apicale preposta.</t>
  </si>
  <si>
    <t>I reati potrebbero concretizzarsi mediante l'utilizzo o appropriazione indebita, da parte del dipendente e/o apicale dell'Ente, di auto aziendali o altri beni pubblici (ad es. carta di credito o telefono aziendale)  per finalità private.</t>
  </si>
  <si>
    <t>I reati potrebbero realizzarsi, anche in ipotesi di concorso, nell'ambito della definizione del procedimento da adottare, mediante il ricorso alla procedura negoziata e l'abuso dell’affidamento diretto al di fuori dei casi previsti dalla Legge (D.Lgs. 163/2006), al fine di favorire un'impresa.</t>
  </si>
  <si>
    <t>Il reato potrebbe realizzarsi attraverso l'omessa osservanza di un obbligo di astensione in presenza di un interesse proprio o di un prossimo congiunto da parte del membro della commissione di gara.</t>
  </si>
  <si>
    <t>Il reato potrebbe concretizzarsi nell'abuso del provvedimento di revoca del bando, al fine di bloccare una gara il cui risultato si sia rivelato diverso da quello atteso o di concedere un indennizzo all’aggiudicatario. I reati strumentali alla commissione dell'abuso descritto potrebbero essere di tipo corruttivi.</t>
  </si>
  <si>
    <t>Procedimenti amministrativi relativi a: dipendenti dell'Ente, atti amministrativi dell'Ente (ad es. nomina di una commissione di gara, nomina di una commissione in un concorso pubblico, verifica dei requisiti di un aggiudicatario/assegnatario che è legato al funzionario da rapporti di parentela, affinità, amicizia, etc).</t>
  </si>
  <si>
    <t>Il reato potrebbe concretizzarsi, in linea di principio, attraverso l'omissione o inerzia del pubblico ufficiale o incaricato di pubblico servizio, nell'adottare un atto senza esporne le ragioni.</t>
  </si>
  <si>
    <t xml:space="preserve">Procedimenti amministrativi sia relativi a dipendenti dell'Ente, sia relativi ad assegnatari e/o a Imprese aggiudicatarie e/o partecipanti a procedimenti ad evidenza pubblica. </t>
  </si>
  <si>
    <t xml:space="preserve">Il reato potrebbe concretizzarsi, in linea di principio, attraverso eccesso di discrezionalità, da parte del funzionario dell'Ente, nell’adottare un provvedimento amministrativo. </t>
  </si>
  <si>
    <t>Procedimenti amministrativi  relativi all'Ente: l'attività è sensibile in relazione a tutte le informazioni che l'Ente è tenuto a divulgare e pubblicare, in virtù anche degli adempimenti di cui alla normativa sulla "Trasparenza Amministrativa".</t>
  </si>
  <si>
    <t>I reati potrebbero concretizzarsi attraverso l'adozione, da parte di esponenti dell'Ente, di comportamenti poco trasparenti o omissivi nella diffusione di informazioni al pubblico (tramite sito web, carta dei servizi, URP, amministrazione trasparente,  etc.).</t>
  </si>
  <si>
    <t>GESTIONE DEI CONDOMINI E DELLE AUTOGESTIONI: ripartizione delle spese in capo ai condomini e assegnatari.</t>
  </si>
  <si>
    <t>Il reato potrebbe concretizzarsi, in linea di principio, attraverso l'alterazione di dati relativi alla ripartizione delle spese a carico dei condomini e degli assegnatari, determinando così un falso nel bilancio delle autogestioni e dei condomini. I reati strumentali alla commissione del reato descritto sono le condotte corruttive messe in atto, anche in ipotesi di concorso,  sia da assegnatari, sia da esponenti dell'Ente.</t>
  </si>
  <si>
    <t>24 ter</t>
  </si>
  <si>
    <t>I reati potrebbero concretizzarsi, anche in ipotesi di concorso, dietro corresponsione di denaro e/o altra utilità, mediante l'omissione di controlli in cantiere circa la presenza di manodopera regolare, circa la correttezza degli adempimenti in materia di salute e sicurezza nei luoghi di lavoro, circa la qualità e quantità del materiale impiegato in cantiere e la regolare contabilizzazione degli stati di avanzamento lavori. L'elencazione è da ritenersi indicativa e non esaustiva.</t>
  </si>
  <si>
    <t>I reati potrebbero concretizzarsi, anche in ipotesi di concorso, dietro corresponsione di denaro e/o altra utilità, mediante l'omissione dei controlli, in capo alle funzioni competenti della Stazione Appaltante, in fase di esecuzione dei lavori,  circa il corretto smaltimento del materiale  e dei rifiuti prodotti dal cantiere ed altri adempimenti ambientali a vantaggio dell’impresa esecutrice.</t>
  </si>
  <si>
    <t>MANUTENZIONE ORDINARIA, PRONTO INTERVENTO
Attività sensibili individuate:
- Pronto Intervento
- Autorizzazione lavori</t>
  </si>
  <si>
    <t xml:space="preserve">Destinazione delle erogazioni pubbliche a finalità diverse da quelle per le quali sono state conseguite ed erogate dal Soggetto Pubblico erogatore (gestore del finanziamento agevolato). </t>
  </si>
  <si>
    <t>Il reato, in linea di principio, potrebbe concretizzarsi attraverso la seguente modalità: un soggetto apicale dell'Ente, P.U. e/o incaricato di Pubblico Servizio, abusando della propria posizione, induce il candidato o i suoi familiari a promettergli denaro (o altra utilità) al fine di favorirlo nel procedimento pubblico di assunzione, generando indirettamente un vantaggio anche per l'Ente.</t>
  </si>
  <si>
    <t>I reati possono concretizzarsi, in linea di principio, attraverso:
- L’induzione dell’utente a dare o promettere denaro o utilità, la corruzione o istigazione alla corruzione verso l’incaricato di Pubblico servizio addetto alla gestione degli alloggi sfitti, per favorirlo nel procedimento.
- L’abuso di ufficio, da parte dell’incaricato di pubblico servizio addetto alla gestione degli alloggi sfitti nello svolgimento dell’attività sensibile identificata, allo scopo di procurare a sé o a all’utente un vantaggio indebito.
- L'assenza di trasparenza e l'eccesso di discrezionalità nell'adottare la decisione nei confronti dell'utente.</t>
  </si>
  <si>
    <t xml:space="preserve">I reati possono realizzarsi, in lineai di principio, anche in ipotesi di concorso, secondo le seguenti modalità (a titolo indicativo e non esaustivo):
- Messa in atto di condotte corruttive per la definizione dell’intervento da attuare a seguito della richiesta fatta dall’assegnatario e il relativo procedimento da adottare per dare esecuzione all’intervento (ad es: abuso dell’affidamento diretto al fine di favorire una ditta, anche in evidente assenza dei presupposti richiesti dalla normativa  e dai regolamenti aziendali).
- riconoscimento indebito di lavori che da regolamento sarebbero a carico dell'utente stesso 
-autorizzazione di lavori a carico dell'utente in assenza dei presupposti tecnici necessari
</t>
  </si>
  <si>
    <t>Il reato potrebbe concretizzarsi, in linea di principio, attraverso il calcolo errato del canone di locazione, secondo le seguenti modalità (a titolo indicativo e non esaustivo):
- attraverso la dazione di denaro e/o altra utilità all’esponente dell’Ente, che riveste la qualifica di PU/IPS, al fine di indurlo a omettere o modificare dati relativi al nucleo famigliare e/o dati reddituali che comporterebbero l’esborso di un canone più oneroso a carico dell’utente dichiarante, oppure al fine di indurlo ad omettere l’aggiornamento delle variazioni reddituali e/o anagrafiche dell’utente;
- attraverso l’abuso di potere da parte del PU/IPS che induce l’utente a promettergli e/o consegnarli denaro e/o altra utilità al fine di omettere la variazione dei dati anagrafici e/o reddituali che comporterebbero un aumento del canone di locazione dell’immobile in assegnazione. 
Il reato potrebbe concretizzarsi anche attraverso l’abuso d’ufficio da parte del PU/IPS che intenzionalmente procura a sé o ad altri (utenti) un ingiusto vantaggio patrimoniale ovvero arreca ad altri un danno ingiusto.
Più in generale si possono manifestare situazioni di assenza di trasparenza, omissioni di controlli obbligatori e/o eccesso di discrezionalità da parte del PU/IPS nell'assunzione delle decisioni a favore o in danno all'utente.</t>
  </si>
  <si>
    <t>Il reato, in linea di principio, potrebbe realizzarsi attraverso: 
-la non corretta imputazione e carico in bolletta delle spese relative alle quote di autogestione / condominio in capo ai singoli assegnatari.
- il riconoscimento indebito di contributi, sussidi o altri vantaggi dall'autogestione o al condominio.
- l'assenza di trasparenza e l'eccesso di discrezionalità nelle decisioni relative all'autogestione o condominio.</t>
  </si>
  <si>
    <t>ALTRE ATTIVITA' - Richiesta di provvedimenti amm.vi necessari per l'avvio di lavori di costruzione, ristrutturazione e manutenzione  degli immobili, nonché gestione dei rapporti con gli Enti Pubblici competenti in occasione di verifiche, ispezioni e accertamenti (ad es. nell'ambito di denuncia inizio attività, permesso di costruire, agibilità dei locali, certificato prevenzione incendi, ecc.).
Le attività potenzialmente sensibili sono:
- Gestione degli adempimenti in carico alla DL
- Rapporti con i funzionari pubblici in sede di richiesta di provvedimenti autorizzativi</t>
  </si>
  <si>
    <t>Il funzionario pubblico (es. del Comune, VVFF, Genio Civile, ecc.), abusando della sua posizione e qualifica, induce l'esponente dell'Ente (D.L. o RUP) a promettergli denaro (o altra utilità) al fine di autorizzare una pratica o accelare il suo rilascio.</t>
  </si>
  <si>
    <t xml:space="preserve">Dazione/promessa di denaro, anche in concorso con altri, a Funzionari Pubblici, al fine di indurre questi ultimi a: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rilasciato; compiere atti contrari ai propri doveri di ufficio. </t>
  </si>
  <si>
    <t>Impatto organizzativo</t>
  </si>
  <si>
    <t>Impatto economico</t>
  </si>
  <si>
    <t>Impatto organizzativo, economico e di immagine</t>
  </si>
  <si>
    <t>Rispetto al totale del personale impiegato nel singolo servizio</t>
  </si>
  <si>
    <t>(unità organizzativa semplice) competente a svolgere il processo (o</t>
  </si>
  <si>
    <t>la fase di processo di competenza della p.a.) nell’ambito della singola</t>
  </si>
  <si>
    <t>p.a., quale percentuale di personale è impiegata nel processo? (se il</t>
  </si>
  <si>
    <t>processo coinvolge l’attività di più servizi nell’ambito della stessa p.a.</t>
  </si>
  <si>
    <t>occorre riferire la percentuale al personale impiegato nei servizi</t>
  </si>
  <si>
    <t>coinvolti)</t>
  </si>
  <si>
    <t>Nel corso degli ultimi 5 anni sono state pronunciate sentenze della</t>
  </si>
  <si>
    <t>Corte dei conti a carico di dipendenti (dirigenti e dipendenti) della</t>
  </si>
  <si>
    <t>p.a. di riferimento o sono state pronunciate sentenze di</t>
  </si>
  <si>
    <t>risarcimento del danno nei confronti della p.a. di riferimento per</t>
  </si>
  <si>
    <t>la medesima tipologia di evento o di tipologie analoghe?</t>
  </si>
  <si>
    <t>Nel corso degli ultimi 5 anni sono stati pubblicati su giornali o</t>
  </si>
  <si>
    <t>riviste articoli aventi ad oggetto il medesimo evento o eventi</t>
  </si>
  <si>
    <t>analoghi?</t>
  </si>
  <si>
    <t>No 0</t>
  </si>
  <si>
    <t>Impatto organizzativo, economico e sull’immagine</t>
  </si>
  <si>
    <t>A quale livello può collocarsi il rischio dell’evento (livello apicale,</t>
  </si>
  <si>
    <t>livello intermedio o livello basso) ovvero la posizione/il ruolo che</t>
  </si>
  <si>
    <t>l’eventuale soggetto riveste nell’organizzazione è elevata, media o</t>
  </si>
  <si>
    <t>bassa?</t>
  </si>
  <si>
    <t>A livello di dirigente di ufficio non generale ovvero di posizione apicale</t>
  </si>
  <si>
    <t xml:space="preserve">Fino a circa il 20% </t>
  </si>
  <si>
    <t xml:space="preserve">Fino a circa il 40% </t>
  </si>
  <si>
    <t xml:space="preserve">Fino a circa il 60% </t>
  </si>
  <si>
    <t xml:space="preserve">Fino a circa l’80% </t>
  </si>
  <si>
    <t xml:space="preserve">Fino a circa il 100% </t>
  </si>
  <si>
    <t xml:space="preserve">Non ne abbiamo memoria </t>
  </si>
  <si>
    <t xml:space="preserve">Sì, sulla stampa locale </t>
  </si>
  <si>
    <t xml:space="preserve">Sì, sulla stampa nazionale </t>
  </si>
  <si>
    <t xml:space="preserve">Sì, sulla stampa locale e nazionale </t>
  </si>
  <si>
    <t xml:space="preserve">Sì, sulla stampa locale, nazionale e internazionale </t>
  </si>
  <si>
    <t xml:space="preserve">No </t>
  </si>
  <si>
    <t xml:space="preserve">Sì </t>
  </si>
  <si>
    <t xml:space="preserve">A livello di addetto </t>
  </si>
  <si>
    <t xml:space="preserve">A livello di collaboratore o funzionario </t>
  </si>
  <si>
    <t xml:space="preserve">o di posizione organizzativa </t>
  </si>
  <si>
    <t xml:space="preserve">A livello di dirigente di ufficio generale </t>
  </si>
  <si>
    <t xml:space="preserve">A livello di capo dipartimento/segretario generale </t>
  </si>
  <si>
    <t>I reati potrebbero realizzarsi a cura dei soggetti incaricati (DL, RUP, Dirigenti) attraverso l'ammissione di varianti in corso di esecuzione del contratto per consentire all’appaltatore di recuperare lo sconto effettuato in sede di gara.</t>
  </si>
  <si>
    <t>I reati potrebbero concretizzarsi, anche in ipotesi di concorso, nell'ambito della partecipazione ad una gara, mediante accordi collusivi tra le imprese partecipanti a una gara volti a manipolarne gli esiti, utilizzando, ad es., il meccanismo del subappalto come modalità per distribuire i vantaggi dell'accordo a tutti i partecipanti allo stesso.</t>
  </si>
  <si>
    <t>I reati potrebbero realizzarsi, anche in ipotesi di concorso, nell'ambito dell'affidamento di incarichi professionali a soggetti esterni all'Ente, attraverso l'affidamento di incarichi professionali ad alcuni soggetti in virtù dei rapporti di parentela, amicizia, su pressioni politiche o quale contropartita per l'ottenimento di vantaggi personali.</t>
  </si>
  <si>
    <t xml:space="preserve">Il reato potrebbe concretizzarsi attraverso l'esercizio di influenze illecite, sfruttando relazioni esistenti con un pubblico ufficiale o con un incaricato di un pubblico servizio, allo scopo di indurre a favorire un operatore economico. Il reato potrebbe concretizzarsi, a titolo indicativo e non esaustivo, secondo le seguenti modalità:
- Influenze sul funzionario dell’Ente per la definizione del procedimento di gara e determinazione dei criteri di selezione dell’offerta economica (ad es. uso distorto del criterio dell’offerta economicamente più vantaggiosa, abuso dell’affidamento diretto), allo scopo di favorire un’impresa;
- Influenze sul funzionario dell’Ente per la definizione dei criteri di selezione degli operatori economici e dei requisiti di accesso alla gara, nonché dei requisiti tecnico-economici dei concorrenti, al fine di favorire un’impresa (ad es. clausole dei bandi che stabiliscono requisiti di qualificazione).
</t>
  </si>
  <si>
    <t xml:space="preserve">I reati potrebbero realizzarsi, in linea di principio e a titolo indicativo e non esaustivo, anche in ipotesi di concorso secondo le seguenti modalità:
- Abuso dei poteri e della qualifica in capo ai componenti della commissione di gara i quali, costringono e/o inducono l’impresa partecipante a dare denaro e/o altra utilità, in cambio di omissione di rilevamento di cause di esclusione;
- Dazione di denaro e/o altra utilità ai membri della commissione di gara affinchè omettano di rilevare cause di esclusione in capo all’impresa partecipante.
</t>
  </si>
  <si>
    <t xml:space="preserve">I reati potrebbero realizzarsi, in linea di principio e a titolo indicativo e non esaustivo, anche in ipotesi di concorso secondo le seguenti modalità:
- Dazione di denaro e/o altra utilità agli esponenti dell'Ente/Stazione Appaltante, preposti alle verifiche sull'impresa provvioriamente aggiudicataria,  affinchè omettano di rilevare  errori o motivi di esclusione in capo all’impresa provvisoriamente aggiudcataria, allo scopo di ottenere l'aggiudicazione definitiva.
</t>
  </si>
  <si>
    <t>Alterazione/contraffazione/omissione di documentazione inviata Soggetti Pubblici competenti, inducendo quest'ultimi in errore circa la veridicità della stessa al fine di trarne un ingiusto profitto. In particolare il rischio reato si concretizza con il mancato assolvimento dell'obbligo di registrazione dei contratti di locazione e versamento delle relative imposte, nonchè dell'assolvimento delle altre registrazioni previste da legge relative agli adempimenti di natura societaria.</t>
  </si>
  <si>
    <t>AGEVOLAZIONI PUBBLICHE - Adozione di atti (delibere/determine) funzionali all'avvio dei lavori senza i necessari presupposti di natura finanziaria ed in difformità alla destinazione originaria del finanziamento conseguito.</t>
  </si>
  <si>
    <t>AGEVOLAZIONI PUBBLICHE - Concorso attivo insieme all'autore del reato nella adozione di atti (delibere/determine) funzionali all'avvio dei lavori senza i necessari presupposti di natura finanziaria ed in difformità alla destinazione originaria del finanziamento conseguito</t>
  </si>
  <si>
    <t>Mancata trasmissione, trasmissione di dati falsi o alterati alla P.A., autorità di Vigilanza  o altri organi di controllo.
Mancata trasparenza sui dati obbligatori da inviare all'autorità anticorruzione e da pubblicare sul sito internet.</t>
  </si>
  <si>
    <t>GESTIONE DELLE VENDITE: potenziali attività sensibili:
- Stima del prezzo di vendita
- Valutazione dei requisiti all'acquisto dell'alloggio
- Gestione delle pratiche catastali relative all'alloggio in vendita.</t>
  </si>
  <si>
    <t>GESTIONE SUB-APPALTI - verifiche su subappaltatore e successiva autorizzazione al Subappalto.</t>
  </si>
  <si>
    <t xml:space="preserve">Il reato potrebbe concretizzarsi, in linea di principio, secondo le seguenti modalità (a titolo indicativo e non esaustivo):
- attraverso la dazione di denaro e/o altra utilità all’esponente dell’Ente, che riveste la qualifica di funzionario pubblico, al fine di indurlo a favorire l’utente/assegnatario in un procedimento amministrativo (ad es. relativo ad accertamenti, anche reddituali, al contenzioso sulla morosità, alla rateizzazione dei canoni oggetto di morosità, etc);
- attraverso l’abuso di ufficio da parte del Funzionario dell’Azienda che intenzionalmente procura a sé o ad altri (utenti/assegnatari) un ingiusto vantaggio patrimoniale ovvero arreca ad altri un danno ingiusto.
</t>
  </si>
  <si>
    <t>Reati corruttivi previsti dal codice penale (reati contro la PA) non rientranti nei reati di cui al D.Lgs 231/01.
Comportamenti non penalmente rilevanti che denotano situazioni di cattiva amministrazione a causa di interessi privati che condizionano impropriamente l'azione dell'amministrazione.</t>
  </si>
  <si>
    <t>Abuso d'ufficio (Art. 323).
Corruzione per atti contrari ai doveri di ufficio (art 319), Induzione indebita a dare o promettere utilità (artt. 319 quater),  Istigazione alla corruzione (art 322 c.p.).
Abuso del potere affidato per ottenere vantaggi privati, altre fattispecie penalmente non rilevanti.</t>
  </si>
  <si>
    <t xml:space="preserve">Abuso d'ufficio (Art. 323).
Corruzione per atti contrari ai doveri di ufficio (art 319), Induzione indebita a dare o promettere utilità (artt. 319 quater),  Istigazione alla corruzione (art 322 c.p.).
</t>
  </si>
  <si>
    <t>Abuso d'ufficio (Art. 323).
Peculato (Art. 314). 
Peculato mediante profitto dell'errore altrui (Art. 316). Corruzione e induzione indebita a dare o promettere utilità (artt. 318, 319, 319 quater, 320, 322 c.p.).
Abuso del potere affidato per ottenere vantaggi privati, altre fattispecie penalmente non rilevanti.</t>
  </si>
  <si>
    <t>Concussione (art. 317),  Corruzione per un atto contrario ai doveri di Ufficio (art. 319), Induzione indebita a dare o promettere utilità (art. 319 quater), Istigazione alla Corruzione (art. 322), Abuso d'ufficio (Art. 323).
Abuso del potere affidato per ottenere vantaggi privati, altre fattispecie penalmente non rilevanti.</t>
  </si>
  <si>
    <t>Abuso d'ufficio (Art. 323).
Corruzione per atti contrari ai doveri di ufficio (art 319), Induzione indebita a dare o promettere utilità (artt. 319 quater),  Istigazione alla corruzione (art 322 c.p.).
Abuso del potere affidato per ottenere vantaggi privati, altre fattispecie penalmente non rilevanti.</t>
  </si>
  <si>
    <t>Concussione (art. 317), Corruzione per l'esercizio della funzione (art. 318), Corruzione per un atto contrario ai doveri di Ufficio (art. 319), Induzione indebita a dare o promettere utilità (art. 319 quater), Istigazione alla Corruzione (art. 322), Abuso d'ufficio (Art. 323).
Abuso del potere affidato per ottenere vantaggi privati, altre fattispecie penalmente non rilevanti.</t>
  </si>
  <si>
    <t>Abuso d'ufficio (Art. 323).
Abuso del potere affidato per ottenere vantaggi privati, altre fattispecie penalmente non rilevanti.</t>
  </si>
  <si>
    <t>Corruzione per l'esercizio della funzione (art. 318), Corruzione per un atto contrario ai doveri di Ufficio (art. 319), Istigazione alla Corruzione (art. 322), Abuso d'ufficio (Art. 323).
Abuso del potere affidato per ottenere vantaggi privati, altre fattispecie penalmente non rilevanti.</t>
  </si>
  <si>
    <t>Concussione (art. 317), Corruzione per l'esercizio della funzione (art. 318), Corruzione per un atto contrario ai doveri di Ufficio (art. 319), Induzione indebita a dare o promettere utilità (art. 319 quater), Istigazione alla Corruzione (art. 322), Abuso d'ufficio (Art. 323), Rivelazione ed Utilizzazione di Segreti di Ufficio (art. 326).
Abuso del potere affidato per ottenere vantaggi privati, altre fattispecie penalmente non rilevanti.</t>
  </si>
  <si>
    <t>Abuso d'ufficio (Art. 323).
Peculato (Art. 314). 
Peculato mediante profitto dell'errore altrui (Art. 316).
Abuso del potere affidato per ottenere vantaggi privati, altre fattispecie penalmente non rilevanti.</t>
  </si>
  <si>
    <t>Concussione (art. 317), Corruzione per l'esercizio della funzione (art. 318), Corruzione per un atto contrario ai doveri di Ufficio (art. 319), Induzione indebita a dare o promettere utilità (art. 319 quater), Istigazione alla Corruzione (art. 322), Abuso d'ufficio (Art. 323),  Turbata libertà degli incanti (art. 353), Turbata libertà del procedimento di scelta del contraente (353 bis), Astensione dagli incanti (art. 354).
Abuso del potere affidato per ottenere vantaggi privati, altre fattispecie penalmente non rilevanti.</t>
  </si>
  <si>
    <t>Corruzione per l'esercizio della funzione (art. 318), Corruzione per un atto contrario ai doveri di Ufficio (art. 319), Induzione indebita a dare o promettere utilità (art. 319 quater), Istigazione alla Corruzione (art. 322), Abuso d'ufficio (Art. 323).
Abuso del potere affidato per ottenere vantaggi privati, altre fattispecie penalmente non rilevanti.</t>
  </si>
  <si>
    <t>Traffico Influenze illecite (art. 346 bis).
Abuso del potere affidato per ottenere vantaggi privati, altre fattispecie penalmente non rilevanti.</t>
  </si>
  <si>
    <t>Corruzione per un atto contrario ai doveri di Ufficio (art. 319),  Istigazione alla Corruzione (art. 322), Abuso d'ufficio (Art. 323).
Abuso del potere affidato per ottenere vantaggi privati, altre fattispecie penalmente non rilevanti.</t>
  </si>
  <si>
    <t>Corruzione per l'esercizio della funzione (art. 318), Corruzione per un atto contrario ai doveri di Ufficio (art. 319),  Istigazione alla Corruzione (art. 322), Abuso d'ufficio (Art. 323).
Abuso del potere affidato per ottenere vantaggi privati, altre fattispecie penalmente non rilevanti.</t>
  </si>
  <si>
    <t>Concussione (art. 317),  Corruzione per un atto contrario ai doveri di Ufficio (art. 319), Induzione indebita a dare o promettere utilità (art. 319 quater), Istigazione alla Corruzione (art. 322), Abuso d'ufficio (Art. 323), Rifiuto di atti d'ufficio. Omissione (Art. 328) .
Abuso del potere affidato per ottenere vantaggi privati, altre fattispecie penalmente non rilevanti.</t>
  </si>
  <si>
    <t>Corruzione per un atto contrario ai doveri di Ufficio (art. 319), Induzione indebita a dare o promettere utilità (art. 319 quater), Istigazione alla Corruzione (art. 322), Abuso d'ufficio (Art. 323).
Abuso del potere affidato per ottenere vantaggi privati, altre fattispecie penalmente non rilevanti.</t>
  </si>
  <si>
    <t>Abuso d'ufficio (Art. 323).
Rifiuto di atti d'ufficio. Omissione (Art. 328).
Abuso del potere affidato per ottenere vantaggi privati, altre fattispecie penalmente non rilevanti.</t>
  </si>
  <si>
    <t>Concussione (art. 317),   Induzione indebita a dare o promettere utilità (art. 319 quater), Abuso d'ufficio (Art. 323).
Abuso del potere affidato per ottenere vantaggi privati, altre fattispecie penalmente non rilevanti.</t>
  </si>
  <si>
    <t>Corruzione per un atto contrario ai doveri di Ufficio (art. 319), Induzione indebita a dare o promettere utilità (art. 319 quater), Istigazione alla Corruzione (art. 322), Abuso d'ufficio (Art. 323), Rifiuto di atti d'ufficio. Omissione (Art. 328).
Abuso del potere affidato per ottenere vantaggi privati, altre fattispecie penalmente non rilevanti.</t>
  </si>
  <si>
    <t>(Reati strumentali). Corruzione per un atto contrario ai doveri di Ufficio (art. 319), Induzione indebita a dare o promettere utilità (art. 319 quater), Istigazione alla Corruzione (art. 322), Abuso d'ufficio (Art. 323).
Abuso del potere affidato per ottenere vantaggi privati, altre fattispecie penalmente non rilevanti.</t>
  </si>
  <si>
    <t>Rifiuto di atti d'ufficio. Omissione.</t>
  </si>
  <si>
    <t>Il RUP o responsabile del procedimento di gara, che omette pubblicazioni o comunicazioni previste da leggi a discapito della trasparenza nella procedura di gara.</t>
  </si>
  <si>
    <t>PROCEDURA DI GARA
Il reato può perpetrarsi attraverso la non corretta esecuzione delle procedure di pubblicità nelle modalità e nei tempi previsti e delle comunicazioni obbligatorie per i partecipanti.</t>
  </si>
  <si>
    <t>Omissione di controlli obbligatori da parte dei responsabili o abusi relativi a violazioni delle norme sulla tracciabilità dei flussi finanziari compresa la mancata denuncia all'Autorità nei casi in cui questa sia prevista da normativa.</t>
  </si>
  <si>
    <t>ll reato può concretizzarsi in ipotesi di concorso attivo con la funzione qualificata per la commissione del reato, attraverso l'induzione in errore di Soci o il Pubblico circa la situazione economica, patrimoniale  e finanziaria, al fine di trarne un ingiusto profitto per l'Ente, attraverso la modifica/alterazione di dati contabili presenti nel sistema informatico, fornendo una rappresentazione della realtà economico-finanziaria patrimoniale dell'Ente non rispondente al vero; oppure attraverso l'iscrizione di poste contabili/operazioni inesistenti o di valore difforme da quello reale; oppure attraverso occultamento di fatti rilevanti tali da mutare  la rappresentazione delle effettive condizioni economiche dell'Ente.</t>
  </si>
  <si>
    <t>Il reato può concretizzarsi con la funzione qualificata per la commissione del reato, attraverso l'utilizzo improprio delle utilità patrimoniali al fine di trarne un ingiusto profitto, a seguito di aumenti di capitale.</t>
  </si>
  <si>
    <t>Il reato può concretizzarsi in ipotesi di concorso attivo con la funzione qualificata per la commissione del reato, attraverso l'utilizzo improprio delle utilità patrimoniali al fine di trarne un ingiusto profitto, a seguito di aumenti di capitale.</t>
  </si>
  <si>
    <t>Impedire/ostacolare lo svolgimento dell'attività di: Sindaci nelle operazioni di verifica e nello svolgimento delle attività di controllo agli stessi riservate dalla legge.; Revisori nelle operazioni di verifica sulla correttezza e completezza delle poste di bilancio. Altri organi (interni ed esterni) nelle attività di controllo loro riservate da legge o regolamenti.</t>
  </si>
  <si>
    <t>L'esponente dell'Ente, che acquisice la veste di Pubblico Ufficiale, abusando della sua posizione, costringe taluno a procurare a sé o ad altri denaro o altre utilità non dovutegli, con un vantaggio /interesse per l'Ente. Il reato può essere riconducibile alle seguenti attività:
- svolgimento procedure di gara;
- adempimenti contrattuali e direzione dei lavori;
- autorizzazione subappalti;
- ammissioni di varianti in corso d'opera, accordi bonari
- contabilità dei lavori, approvazione S.A.L.,
- Collaudo finale e rilascio C.R.E.</t>
  </si>
  <si>
    <t>Abuso d'ufficio (Art. 323).
Rifiuto di atti d'ufficio. Omissione (Art. 328).
Abuso del potere affidato per ottenere vantaggi privati, altre fattispecie penalmente non rilevanti.</t>
  </si>
  <si>
    <t>Assunzione di candidati che risultano essere dediti ad attività di terrorismo, destinati a rivestire ruoli di copertura all'interno della Struttura aziendale.</t>
  </si>
  <si>
    <t>PROCEDURE DI GESTIONE UTENZA - Corretto adempimento degli obblighi in materia di antiterrorismo previsti dalla normativa vigente.</t>
  </si>
  <si>
    <t>I reati potrebbero concretizzare il rischio di infiltrazioni criminali, attraverso la messa in atto di condotte omissive nel processo di verifica dei requisiti dell'appaltatore e subappaltatori, quali ad es: regolarità contributiva e fiscale, antimafia, casellario giudiziale e certificato carichi pendenti, etc. Le condotte omissive messe in atto da esponenti della Stazione Appaltante, con il concorso dell'Impresa aggiudicataria, sono propedeutiche alla realizzazione di reati di criminalità organizzata, con potenziale rischio di infiltrazioni criminali.</t>
  </si>
  <si>
    <t>GESTIONE APPALTI E SUBAPPALTI- verifiche sulla impresa aggiudicataria e sui subappaltatori.</t>
  </si>
  <si>
    <t>Il reato potrebbe realizzarsi a seguito di omesso controllo/vigilanza, da parte delle funzioni della Stazione Appaltante preposte, circa la selezione da parte dell'impresa appaltatrice, del Fornitore deputato al servizio di raccolta, trasporto e smaltimento rifiuti del Cantiere, e conseguente rilevazione in capo allo stesso di assenza di autorizzazione idonea all'attività svolta.</t>
  </si>
  <si>
    <t>Il reato potrebbe concretizzarsi,  nell'ambito della contabilità lavori di cantiere, nella fase di controllo/vigilanza sugli obblighi ambientali da parte dell'impresa aggiudicataria,  da parte delle funzioni della Stazione Appaltante (Ente) preposte, nel fornire false indicazioni sulla natura, composizione e sulle caratteristiche chimico-fisiche dei rifiuti, mancata presentazione della quarta copia del formulario attestante il corretto smaltimento dei rifiuti in cantiere da parte di impresa debitamente autorizzata.</t>
  </si>
  <si>
    <t>DIREZIONE LAVORI - Gestione dei controlli in cantiere inerenti gli adempimenti ambientali a carico delle ditte appaltatrici nel corso delle lavorazioni.</t>
  </si>
  <si>
    <t>DIREZIONE LAVORI - Controllo da parte della Direzione Lavori del corretto adempimento da parte dell'appaltatore agli obblighi di smaltimento dei rifiuti prodotti in cantiere.</t>
  </si>
  <si>
    <t>Il reato potrebbe realizzarsi attraverso artifizi, raggiri, attestazioni di requisiti non veritieri, prodotte dai tecnici della Stazione Appaltante, per indurre il funzionario della Regione/Ente finanziatore a: erogare finanziamenti agevolati in mancanza dei requisiti richiesti; accelerare il processo di erogazione del finanziamento agevolato; compiere atti contrari ai doveri di ufficio; ignorare ritardi, omissioni e errori negli adempimenti di legge; certificare la corretta esecuzione  di adempimenti insussistenti o compiuti tardivamente; certificare l'esistenza di presupposti insussistenti.</t>
  </si>
  <si>
    <t xml:space="preserve">CALCOLO E GESTIONE DEL CANONE DI LOCAZIONE E BOLLETTAZIONE: imputazione non corretta delle voci necessarie al calcolo del canone, calcolo periodico della bolletta e degli indici di rivalutazione periodica del canone.
</t>
  </si>
  <si>
    <t xml:space="preserve">AUTOGESTIONI E CONDOMINI
Le attività sensibili individuate: 
- Costituzione e gestione dell'autogestione
- Costituzione e gestione del condominio
- Gestione morosità dell'inquilino in condominio o autogestione
</t>
  </si>
  <si>
    <t>Concorso attivo nel reato di destinazione delle erogazioni pubbliche a finalità diverse da quelle per le quali sono state conseguite ed erogate dal Soggetto Pubblico erogatore (gestore del finanziamento agevolato).</t>
  </si>
  <si>
    <t>Ostacolo all'esercizio delle funzioni di vigilanza, negli obblighi di comunicazione attraverso: ad es. esposizione di fatti materiali non rispondenti al vero sulla situazione economica; occultamento fraudolento di fatti che la  società avrebbe dovuto comunicare in riferimento alla propria situazione economica, finanziaria, patrimoniale; assunzione di condotte ostruzionistiche, mancata collaborazione, omissione di comunicazioni dovute nei confronti delle Autorità di vigilanza. Il reato, in riferimento all'attività sensibile,  può concretizzarsi, in lInea di principio, con il mancato assolvimento degli obblighi di comunicazione all'ANAC, nell'ambito della gestione degli appalti e della contabilità lavori, al Garante Privacy, alla Corte dei Conti in caso di accertamenti/indagini o altre autorità di vigilanza.</t>
  </si>
  <si>
    <t>CONTABILITA' E PREDISPOSIZIONE DEL BILANCIO - Predisposizione di situazioni patrimoniali funzionali alla realizzazione di: operazioni di aumento/riduzione del capitale sociale e/o di altre operazioni straordinarie (ad es. fusioni, scissioni, creazione di società controllate).</t>
  </si>
  <si>
    <t>Tale reato potrebbe configurarsi in caso di:
- Esposizione di dati idonei a pregiudicare i diritti dei Creditori in occasione di fusioni/scissioni o riduzioni di capitale, creazione di società controllate, anche in concorso con altri soggetti;
- Adozione di procedure, in occasione di fusioni, scissioni, riduzioni di capitale e altre operazioni straordinarie, che violano i diritti previsti dalla legge a favore dei Creditori in relazione a tali operazioni. Finalità del reato: ottenere un vantaggio dalle nuove condizioni derivanti dall'operazione straordinaria posta in essere.</t>
  </si>
  <si>
    <t>Tale reato potrebbe configurarsi in ipotesi di concorso attivo in in caso di:
- Esposizione di dati idonei a pregiudicare i diritti dei Creditori in occasione di fusioni/scissioni o riduzioni di capitale, creazione di società controllate, anche in concorso con altri soggetti;
- Adozione di procedure, in occasione di fusioni, scissioni, riduzioni di capitale e altre operazioni straordinarie, che violano i diritti previsti dalla legge a favore dei Creditori in relazione a tali operazioni. Finalità del reato: ottenere un vantaggio dalle nuove condizioni derivanti dall'operazione straordinaria posta in essere.</t>
  </si>
  <si>
    <t>GESTIONE DELLE VENDITE DI ALLOGGI: potenziali attività sensibili:
- Stima del prezzo di vendita
- Predisposizione atto di approvazione stime
Il reato si realizza attraverso il calcolo di un prezzo di cessione non congruo rispetto ai parametri previsti</t>
  </si>
  <si>
    <t xml:space="preserve">ADEMPIMENTI SOCIETARI - Gestione dei rapporti con gli Enti competenti in materia di adempimenti societari (Es. CCIAA, Tribunale, Ufficio del Registro).
Le attività sensibili alla commissione di reato sono:
- Registrazione dei contratti di locazione
- Adempimenti societari
</t>
  </si>
  <si>
    <t>AGEVOLAZIONI PUBBLICHE - Gestione dei rapporti con gli enti Pubblici finanziatori, locali, nazionali ed europei, per l'ottenimento di finanziamenti, contributi o erogazioni pubbliche finalizzati, a titolo esemplificativo, alla realizzazione/manutenzione di immobili, progetti di ricerca, all'attuazione di piani formativi aziendali ed in sede delle successive rendicontazioni e verifiche sull'utilizzo del finanziamento ricevuto. 
Le attività potenzialmente sensibili sono:
- Ricerca delle fonti di finanziamento
- Progettazione e attività di ricerca
- Contabilità e Rendicontazione
- PIani formativi aziendali</t>
  </si>
  <si>
    <t>25ter (Reati societari)</t>
  </si>
  <si>
    <t>25undecies (Reati ambientali)</t>
  </si>
  <si>
    <t xml:space="preserve">25septies (Reati di omicidio colposo e lesioni colpose gravi o gravissime, commessi con violazione delle norme antinfortunistiche e sulla tutela dell'igiene e della salute sul lavoro)
</t>
  </si>
  <si>
    <t>25quinquies (Delitti contro la personalità individuale)</t>
  </si>
  <si>
    <t>25quater (Reati con finalità di terrorismo o di eversione dell'ordine democratico previsti dal codice penale e dalle leggi speciali)</t>
  </si>
  <si>
    <t xml:space="preserve">25octies (Ricettazione, riciclaggio e impiego di denaro, beni o utilità di provenienza illecita)
</t>
  </si>
  <si>
    <t>25decies (Induzione  a  non rendere dichiarazioni o a rendere dichiarazioni mendaci all'autorita' giudiziaria)</t>
  </si>
  <si>
    <t>24bis (Delitti informatici e trattamento illecito di dati)</t>
  </si>
  <si>
    <t>24 ter  (Delitti di criminalità organizzata)</t>
  </si>
  <si>
    <t>25novies (Delitti in materia di violazione del diritto d'autore)</t>
  </si>
  <si>
    <t>Accesso abusivo a sistemi informatici aziendali e a registri informatici della P.A., mediante sottrazione di altrui credenziali di accesso, allo scopo di  far risultare esistenti condizioni/requisiti per la partecipazione a bandi di agevolazioni pubbliche, per la successiva  produzione di documenti attestanti fatti e circostanze inesistenti, per modificare dati fiscali/previdenziali di interesse dell'Ente,  e trasmetterle alla Regione o ad altri Enti Pubblici.</t>
  </si>
  <si>
    <t xml:space="preserve">I reati potrebbero concretizzarsi, in linea di principio, secondo le seguenti modalità (a titolo indicativo e non esaustivo), anche in ipotesi di concorso di più soggetti:
- Vendita di un alloggio ad un prezzo di favore ottenuto alterando i valori della stima dell’immobile, ad un acquirente riconducibile, per legami di parentela, affinità e/o amicizia, ad un esponente della società;
- Vendita di un alloggio ad un prezzo di favore ottenuto alterando i valori della stima dell’immobile, ad opera del PU/IPS preposto alla vendita, che in violazione delle norme di legge e dei regolamenti, intenzionalmente procura a sé o a terzi un vantaggio patrimoniale;
- Vendita di un immobile, ad un prezzo di favore, previa corresponsione al PU/IPS, incaricato della vendita, di una somma di denaro/utilità allo scopo di alterare i valori di stima dell’immobile o a riconoscere presupposti all'acquisto non veritieri a vantaggio dell’acquirente.                                          I reati si realizzano dunque attraverso il calcolo di un prezzo di cessione non congruo rispetto ai parametri previsti o il riconoscimento indebito di altri vantaggi ad es. la sussitenza dei requisiti all'acquisto o attinenti alla situazione catastale dell'alloggio.
</t>
  </si>
  <si>
    <t>PROCEDIMENTI AMM.VI: CONTRATTI, VARIAZIONI, MOROSITA' - Gestione dei rapporti con gli assegnatari degli alloggi
Le potenziali attività sensibili sono:
- Gestione degli accertamenti
- Gestione della morosità 
- Rateizzazione e verifica dei pagamenti</t>
  </si>
  <si>
    <t xml:space="preserve">I reati possono concretizzarsi, in linea di principio,  anche in ipotesi di concorso, attraverso la messa in atto di condotte corruttive che determinano una valutazione, da parte degli Uffici dell'Ente, della documentazione  o certificazioni prodotte dal subappaltore come valide, pur essendo inutilizzabili perché false o scadute, al fine di procedere all'autorizzazione del subappalto.
</t>
  </si>
  <si>
    <t>Il reato, in linea di principio, potrebbe concretizzarsi attraverso la seguente modalità: un esponente dell'Ente, che assume la qualifica soggettiva di  incaricato di Pubblico Servizio, abusando della propria posizione, induce l'assegnatario dell'alloggio o i suoi familiari a promettergli denaro (o altra utilità) al fine di favorirlo in un procedimento amm.vo (ad es, accertamenti sui requisiti reddituali, gestione della morosità, rateizzazione dei  canoni morosi, etc).</t>
  </si>
  <si>
    <t>ACQUISIZIONE DEL PERSONALE: indizione e svolgimento di bandi di concorso /procedure di selezione, finalizzate all'assunzione di personale.</t>
  </si>
  <si>
    <t>Il reato potrebbe realizzarsi in ipotesi di incompatibilità, conflitto di interessi in capo a membri  della commissione di selezione.</t>
  </si>
  <si>
    <t>ACQUISIZIONE DEL PERSONALE: nomina della Commissione di selezione.</t>
  </si>
  <si>
    <t>MEMBRO INTERNO COMMISSIONE DI SELEZIONE</t>
  </si>
  <si>
    <t>ACQUISIZIONE DEL PERSONALE: lavori della Commissione di selezione.</t>
  </si>
  <si>
    <t xml:space="preserve">I reati possono concretizzarsi, in linea di principio, anche in ipotesi di concorso, secondo le seguenti modalità (a titolo indicativo e non esaustivo), allo scopo di alterare i criteri di concorso al fine di agevolare determinati soggetti:
- Abuso di potere da parte di un membro della commissione di concorso, verso un candidato partecipante al concorso e/o un suo parente, affine, costringendolo e/o inducendolo a dargli denaro e/o altra utilità; 
- Condotte corruttive messe in atto da un candidato e/o da parenti del medesimo, verso esponenti dell’Ente, anche membri della Commissione di concorso;
- L’abuso di ufficio, da parte funzionario Pubblico dell’Ente, membro della Commissione di concorso, nello svolgimento dell’attività sensibile identificata.
</t>
  </si>
  <si>
    <t>PROGRESSIONE DEL PERSONALE: progressioni di carriera e conferimento di incarichi professionali.</t>
  </si>
  <si>
    <t>ACQUISIZIONE DEL PERSONALE: : procedimento di selezione per assunzione di personale.</t>
  </si>
  <si>
    <t>I reati potrebbero concretizzarsi, anche a titolo di concorso, attraverso l'induzione ad alterare passaggi valutativi inerenti progressioni economiche di carriera, o procedure di stabilizzazione, accordate illegittimamente allo scopo di agevolare alcuni dipendenti dell'Ente; verifiche, istruttorie e atti nell'assegnazione o rinnovo di incarichi professionali allo scopo di agevolare soggetti particolari, o nella corresponsione di premi di risultato ed altri incentivi ad alcuni dipendenti dell'Ente, in assenza di presupposti oggettivi e coerenti.</t>
  </si>
  <si>
    <t>INCARICHI DIRIGENZIALI: progressioni di carriera e conferimento di incarichi.</t>
  </si>
  <si>
    <t>I reati potrebbero concretizzarsi, anche in ipotesi di concorso, nell'ambito delle verifiche espletate dall'UffIcio preposto, attraverso la messa in atto di condotte corruttive e/o abusi relativi alla funzione/ruolo rivestiti in seno all'Ente, volti ad omettere verifiche e atti dovuti relativi a presenze del personale, malattie, trasferte e rimborsi spese, trattamenti accessori.</t>
  </si>
  <si>
    <t>GESTIONE DEL PERSONALE: attività di verifica e controllo su assenze, malattie, trasferte, rimborsi spese, etc.</t>
  </si>
  <si>
    <t>GESTIONE DEL PERSONALE: Gestione ed utilizzo dei beni/strumenti aziendali assegnati al personale dell'Ente</t>
  </si>
  <si>
    <t>AFFIDAMENTI DI LAVORI, SERVIZI E FORNITURE: predisposizione del bando/capitolato</t>
  </si>
  <si>
    <t>I reati potrebbero realizzarsi, anche in ipotesi di concorso, attraverso l'alterazione dei  requisiti del bando / capitolato, per favorire alcuni soggetti/imprese, in particolare circa la definizione dei requisiti di partecipazione ed i criteri di valutazione (nel caso di criterio di aggiudicazione dell'offerta economicamente più vantaggiosa)</t>
  </si>
  <si>
    <t>AFFIDAMENTI DI LAVORI, SERVIZI E FORNITURE: definizione della procedura di gara da adottare</t>
  </si>
  <si>
    <t>AFFIDAMENTI DI LAVORI, SERVIZI E FORNITURE: partecipazione a gara.</t>
  </si>
  <si>
    <t>AFFIDAMENTI DI LAVORI, SERVIZI E FORNITURE:  definizione delle procedure di affidamento.</t>
  </si>
  <si>
    <t>I reati potrebbero realizzarsi, anche in ipotesi di concorso, nell'ambito della definizione del procedimento da adottare:
- nell'uso distorto di procedure di gara, strutturando frazionamenti artificiosi per aggirare l’obbligo di gara pubblica,
- nell'abuso al ricorso alla procedura negoziata o all’affidamento diretto al di fuori dei casi previsti dalla Legge -  - nel mancato rispetto dei regolamenti aziendali, 
- nell'assenza di motivazioni adeguate al mancato utilizzo di una procedura competitiva.</t>
  </si>
  <si>
    <t>AFFIDAMENTI DI LAVORI, SERVIZI E FORNITURE: autorizzazione del subappalto</t>
  </si>
  <si>
    <t>I reati potrebbero realizzarsi, anche in ipotesi di concorso, nell'ambito della autorizzazione al subappalto, in capo all'impresa appaltatrice, attraverso un uso distorto del meccanismo del subappalto a favore di partecipanti alla gara, ad es. valutando come valide documentazioni o certificazioni scadute o inutilizzabili o, in generale, non ricorrendo i presupposti di legge per l'autorizzazione.</t>
  </si>
  <si>
    <t>AFFIDAMENTI DI LAVORI, SERVIZI E FORNITURE: incarichi professionali esterni</t>
  </si>
  <si>
    <t>AFFIDAMENTI DI LAVORI, SERVIZI E FORNITURE: composizione e nomina della commissione di gara</t>
  </si>
  <si>
    <t>AFFIDAMENTI DI LAVORI, SERVIZI E FORNITURE: definizione del procedimento di gara, selezione degli operatori economici, selezione delle offerte economiche.</t>
  </si>
  <si>
    <t>AFFIDAMENTI DI LAVORI, SERVIZI E FORNITURE: nomina e lavori della commissione di gara</t>
  </si>
  <si>
    <t>Il reato potrebbe realizzarsi con l'incompatibilità, da parte di un soggetto interno all'Ente, a partecipare alla commissione di gara, a causa di un conflitto di interesse, anche potenziale o ricorrendo un'altra causa di inconferibilità/incompatibilità prevista da normativa.</t>
  </si>
  <si>
    <t>MEMBRO INTERNO COMMISSIONE DI GARA</t>
  </si>
  <si>
    <t>AFFIDAMENTI DI LAVORI, SERVIZI E FORNITURE: lavori della commissione di gara.</t>
  </si>
  <si>
    <t>AFFIDAMENTI DI LAVORI, SERVIZI E FORNITURE: Verifiche su  Impresa aggiudicataria  e Aggiudicazione definitiva</t>
  </si>
  <si>
    <t>AFFIDAMENTI DI LAVORI, SERVIZI E FORNITURE: controlli su norme in materia di tracciaiblità dei flussi finanziari.</t>
  </si>
  <si>
    <t>AFFIDAMENTI DI LAVORI, SERVIZI E FORNITURE: invio di dati ed informazioni all'ANAC, altre autorità di controllo.</t>
  </si>
  <si>
    <t>AFFIDAMENTI DI LAVORI, SERVIZI E FORNITURE: Procedimento di gara</t>
  </si>
  <si>
    <t>AFFIDAMENTI DI LAVORI, SERVIZI E FORNITURE: Perizie suppletive e di variante.</t>
  </si>
  <si>
    <t>PROCEDIMENTI AMMINISTRATIVI VERSO L'UTENZA: valutazione delle domande per l'assegnazione dell'alloggio o per il subentro o l'inserimento di un familiare nel nucleo familiare.</t>
  </si>
  <si>
    <t>PROCEDIMENTI AMMINISTRATIVI VERSO L'UTENZA: assegnazione dell'alloggio ERP, determinazione del canone, vendita dell'immobile ERP e relativa stima.</t>
  </si>
  <si>
    <t>PROCEDIMENTI AMMINISTRATIVI VERSO L'UTENZA: ad es. aggiornamento della situazione reddituale, aggiornamento del nucleo familiare, accertamento della morosità, ecc..</t>
  </si>
  <si>
    <t>Il reato potrebbe concretizzarsi, in linea di principio, mediante l'abuso nell’adozione di provvedimenti aventi ad oggetto condizioni di accesso a servizi pubblici al fine di agevolare particolari soggetti. I reati strumentali alla messa in atto dell'abuso sono quelli di tipo corruttivo.</t>
  </si>
  <si>
    <t>Il reato potrebbe concretizzarsi, in linea di principio, mediante l'abuso nel rilascio di autorizzazioni in ambiti in cui il pubblico ufficio ha funzioni esclusive o preminenti di controllo al fine di agevolare determinati soggetti. I reati strumentali alla messa in atto dell'abuso sono quelli di tipo corruttivo.</t>
  </si>
  <si>
    <t>Il reato potrebbe concretizzarsi, in linea di principio, mediante l'utilizzo, da parte del funzionario dell'Ente, di falsa documentazione per agevolare taluni soggetti. I reati strumentali alla messa in atto dell'abuso sono quelli di tipo corruttivo.</t>
  </si>
  <si>
    <t>Il reato potrebbe concretizzarsi, in linea di principio, mediante il riconoscimento indebito di indennità, sussidi o altri vantaggi economici in capo ad  alcuni soggetti, allo scopo di agevolarli (personale dipendente dell'Ente). I reati strumentali alla messa in atto dell'abuso sono quelli di tipo corruttivo.</t>
  </si>
  <si>
    <t>Il reato potrebbe concretizzarsi, in linea di principio, mediante l'induzione dell’incaricato di pubblico servizio, preposto alla gestione delle richieste dell'utente,  verso l’utente o un suo familiare per favorirlo in un procedimento amministrativo. Ad. es: riconoscimento di un canone agevolato, subentro in un alloggio, assegnazione di alloggio, etc. I reati strumentali alla messa in atto dell'abuso sono quelli di tipo corruttivo.</t>
  </si>
  <si>
    <t>Il reato potrebbe concretizzarsi, in linea di principio, attraverso l'alterazione del corretto iter dell'istruttoria per favorire privati interessati, oppure errato diniego a danno dell'istante.  I reati strumentali alla messa in atto della condotta illecita sono quelli di tipo corruttivo.</t>
  </si>
  <si>
    <t>Procedimenti relativi al personale dipendente dell'Ente: ad es: malattie/infortuni dei dipendenti, benefici di cui alla Legge 104/1992, calcolo straordinari, premi e salari accessori, etc.</t>
  </si>
  <si>
    <t>Il reato potrebbe concretizzarsi, in linea di principio, mediante l'omessa osservanza, da parte di un funzionario dell'Ente, di un obbligo di astensione in presenza di un interesse proprio o di un prossimo congiunto.</t>
  </si>
  <si>
    <t>Il reato, in inea di principio, potrebbe concretizzarsi attraverso l'abuso di potere e di qualifica da parte di un esponente dell'Ente, che in ragione del suo ufficio riveste la qualifica di pubblico ufficiale o incaricato di pubblico servizio, che costringe e/o induce taluno a procurare a sé o ad altri denaro o altre utilità non dovutegli, al fine di agevolarlo nel procedimento amministrativo.</t>
  </si>
  <si>
    <t xml:space="preserve">I reati potrebbero concretizzarsi, in linea di principio, attraverso la Corruzione (attiva e passiva) e/o concussione del Direttore Lavori, del Coordinatore della sicurezza, del collaudatore per favorire l’impresa nella esecuzione e/o contabilizzazione dei lavori.
Si descrivono alcune modalità di commissione dei reati a titolo indicativo e non esaustivo:
- il Direttore lavori (DL) attesta il compimento di lavorazioni non ancora eseguite ai fini della liquidazione anticipata dei SAL, a favore dell’impresa aggiudicataria, dietro corresponsione di questa di denaro e/o altra utilità;
- il DL attesta false sospensioni o si accorda con l’impresa aggiudicataria per eseguire lavorazioni secondo le tempistiche proposte da quest’ultima;
- Il RUP concede proroga all’impresa aggiudicataria, dietro compenso, per evitare l’applicazione delle penali in capo a quest’ultima;
- Il RUP e l’impresa sottoscrivono un accordo bonario, con cui si riconosce ulteriori somme all’impresa aggiudicataria, che in realtà verranno poi suddivise tra RUP e Impresa.
</t>
  </si>
  <si>
    <t>ESECUZIONE LAVORI: gestione delle verifiche in carico alla Direzione Lavori relative all'impresa appaltatrice.</t>
  </si>
  <si>
    <t>Impiego di denaro, proveniente da incassi avvenuti anche  in contanti (di importo pari o superiore al limite previsto dalla normativa antiriciclaggio), di cui non si conosce la provenienza, in attività economico-finanziarie. Il rischio potenziale, riferito alla specifica attività, si può configurare nel pagamento di fornitori e/o appaltatori dell'Ente su conti correnti diversi da quelli indicati nel  contratto/incarico, e non rispondenti alla ragione sociale dell'emittente fattura/notula oggetto di pagamento.</t>
  </si>
  <si>
    <t>APICALI E SUBORDINATI</t>
  </si>
  <si>
    <t>Impiego di beni di provenienza illecita, in relazione ai materiali impiegati da imprese appaltatrici in cantiere, in assenza di adeguate verifiche (previste da legge o da protocolli di legalità sottoscritti) da parte della Stazione Appaltante circa i requisiti dell'appaltatore e l'assenza di infiltrazioni mafiose e criminali in capo alla sua figura.</t>
  </si>
  <si>
    <t>Tale reato potrebbe configurarsi, in linea di principio,  incassando i canoni e le morosità dagli utenti in contanti, anche sotto la soglia consentita dalla normativa, non registrando gli incassi e conseguentemente non dichiarandoli ai fini del computo e versamento delle imposte che l'Ente deve all'Erario. Il reato si concretizza dunque attraverso il vantaggio che l'Ente ha tratto dal risparmio di imposta, che dunque viene reimpiegato in attività dell'Ente stesso, sotto forma di investimento (ad es. mobiliare, immobiliare, finanziario).</t>
  </si>
  <si>
    <t>Occupare alle dipendenze dell'Azienda lavoratori stranieri privi di regolare permesso di soggiorno, o il cui permesso di soggiorno risulti scaduto, annullato, revocato e che questa posizione del lavoratore non sia mai stata aggiornata/verificata da parte dell'Azienda. Trattasi di ipotesi residuale di rischio, dal momento che gli Enti della fattispecie impiegano alle proprie dipendenze, come da bando di assunzione, per lo più cittadini italiani.</t>
  </si>
  <si>
    <t>GESTIONE ALLOGGI SFITTI:
Attività potenzialmente a rischio reato: 
- Verifica dell'alloggio sfitto da parte del tecnico
- Cessazione del contratto
- nuova assegnazione a seguito di disponibilità dell'alloggio sfitto.</t>
  </si>
  <si>
    <t>Gestione della bollettazione</t>
  </si>
  <si>
    <t>Gestione delle vendite</t>
  </si>
  <si>
    <t>Progettazione interventi e Direzione dei lavori</t>
  </si>
  <si>
    <t>Partecipazione a bandi di finanziamento.
Richiesta di finanziamento.</t>
  </si>
  <si>
    <t>Autogestioni e condomini</t>
  </si>
  <si>
    <t>Progettazione interventi.
Gestione gare di appalto.</t>
  </si>
  <si>
    <t>Gestione amministrativa del personale.</t>
  </si>
  <si>
    <t>Gestione adempimenti societari.</t>
  </si>
  <si>
    <t>Gestione del sistema informatico aziendale.</t>
  </si>
  <si>
    <t>Attività istituzionale, relazioni esterne.</t>
  </si>
  <si>
    <t>Stipula convenzioni con i Comuni.
Progettazione interventi</t>
  </si>
  <si>
    <t>Relazioni con soggetti della P.A.</t>
  </si>
  <si>
    <t>Direzione dei Lavori.</t>
  </si>
  <si>
    <t>Gestione affidamenti di lavori, servizi e forniture.</t>
  </si>
  <si>
    <t>Gestione dei rapporti con gli utenti.</t>
  </si>
  <si>
    <t>Gestione del contenzioso</t>
  </si>
  <si>
    <t>Gestione della contabilità</t>
  </si>
  <si>
    <t>Gestione della salute e sicurezza nei luoghi di lavoro</t>
  </si>
  <si>
    <t>Gestione della contabilità e bilancio di esercizio</t>
  </si>
  <si>
    <t>Tutti i processi</t>
  </si>
  <si>
    <t>PROCEDIMENTI DI GARA: Potenziali attività sensibili correlate:
- Conformità della procedura di gara scelta
- Criteri di selezione degli operatori economici da invitare
- Pubblicità di gara non conforme
- Mancanza di trasparenza nella procedura di gara
- Possibili accordi collusivi tra le imprese, favoriti, o non impediti, da personale dell'Ente
- Sussitenza di cause di incompatibilità a fare parte di commissioni di gara.
- Sussistenza di cause di conflitto di interesse da parte dei membri della Commissione che possono alterare il corretto esito del procedimento.
- Correttezza procedurale e rispetto dei tempi previsti dalla normativa per le fasi della procedura di gara
- Correttezza della procedura valutativa in rapporto ai criteri presenti nel bando.</t>
  </si>
  <si>
    <t>CONTRATTI, CONVENZIONI - Gestione dei rapporti con gli enti pubblici competenti (es. Comuni) in sede di incontro istituzionale per la sottoscrizione di accordi di programma, contratti/convenzioni e successiva esecuzione.
- Stipula convenzioni di servizio
- Stipula convenzioni su aree edificabili</t>
  </si>
  <si>
    <t>GESTIONE DELLE VENDITE DI ALLOGGI: potenziali attività sensibili:
- Definizione del Piano di Cessione degli immobili oggetto di vendita;                                                                 Stima del prezzo di vendita
- Predisposizione atto di approvazione stime
Il reato si realizza attraverso il calcolo di un prezzo di cessione non congruo rispetto ai parametri previsti</t>
  </si>
  <si>
    <t>Dazione, promessa di denaro o altre utilità, anche in concorso con altri, a Funzionari Pubblici, per indurre quest'ultimi a: consentire all'Ente un accesso ingiustificatamente privilegiato ad informazioni che possano risultare rilevanti per la definizione delle politiche ed i programmi della stessa;  riconoscere ingiustificati privilegi all'Ente; assumere decisioni a favore dell'Ente, in assenza dei presupposti necessari.</t>
  </si>
  <si>
    <t>ATTIVITA' IMMOBILIARE, NON CARATTERISTICA DELLA GESTIONE ERP. Vendite di immobili o alloggi destinati a società/istituti.</t>
  </si>
  <si>
    <t>PG 17 individuazione attività a rischio e previsione della fase di verifica del progetto per questi documenti a garanzia della correttezza della procedura.</t>
  </si>
  <si>
    <t>Processo Sensibile</t>
  </si>
  <si>
    <t xml:space="preserve">ESECUZIONE LAVORI:
- Direzione Lavori, 
- sospensioni e proroghe di lavori, 
- accordi bonari con impresa.
</t>
  </si>
  <si>
    <t>PG 12</t>
  </si>
  <si>
    <t>Il reato potrebbe concretizzarsi attraverso artifizi e raggiri, inducendo in errore l'Ente Pubblico (Regione) e/o il potenziale acquirente dell'immobile oggetto della vendita nella definizione di: 
- Piano di cessione, soggetto ad approvazione della Regione; 
- Stima del prezzo di vendita e relativo atto di approvazione 
Il reato si realizza attraverso il calcolo di un prezzo di cessione non congruo rispetto ai parametri previsti. La finalità del reato potrebbe configurarsi nella vendita dell'immobile a valori superiori a quelli reali, generando così  un vantaggio illecito per l'Ente.</t>
  </si>
  <si>
    <t>AGEVOLAZIONI PUBBLICHE - Gestione dei rapporti con la Regione /Ente finanziatore circa il possesso dei requisiti necessari alla concessione ed erogazione del finanziamento.
Le attività sensibili alla commissione di reato sono:
- Ricerca delle fonti di finanziamento/contributi pubblici
- Partecipazione ai bandi pubblici di finanziamento
-RIchiesta di finanziamento all'Ente Pubblico
per interventi di nuova costruzione, recupero, manutenzione e ristrutturazione.</t>
  </si>
  <si>
    <t>Il reato, in linea di principio, potrebbe realizzarsi attraverso:
- alterazione ai dati relativi alle spese delle quote di autogestione / condominio in capo ai singoli assegnatari,
- alterazione di dati relative alle quote di contributo accreditate all’Autogestione da parte dell’Ente.
- sostituzione dell'Ente nelle quote condominiali non versate da parte dell'assegnatario.
Le attività di cui sopra potrebbero, in linea di principio, comportare una alterazione dei bilanci sia preventivi, sia consuntivi dell’Autogestione /del Condominio e potrebbero essere strumentali per l'alterazione del bilancio dell’Ente.</t>
  </si>
  <si>
    <t>PROCEDIMENTI GIUDIZIARI - Gestione dei rapporti con gli organi giudiziari in occasione di contenziosi (civili, penali o amministrativi)</t>
  </si>
  <si>
    <t>PROCEDIMENTI GIUDIZIARI - Gestione dei rapporti con i Giudici competenti, con i relativi consulenti tecnici e ausiliari, nell'ambito di giudizi civili, penali, amministrativi, giuslavoristici e tributari.</t>
  </si>
  <si>
    <t>LITI E TRANSAZIONI
Gestione e monitoraggio del contenzioso con controparti societarie</t>
  </si>
  <si>
    <t>RAPPORTI CONTRATTUALI
Gestione rapporti con Enti di Certificazione</t>
  </si>
  <si>
    <t>RAPPORTI CONTRATTUALI
Gestione dei rapporti con Istituti di Assicurazione e/o loro periti, nell'ambito della stima di un danno: ad es. ad un immobile, danno per responsabilità civile, etc.</t>
  </si>
  <si>
    <t>GESTIONE DELLE VENDITE DI ALLOGGI:
Risulta potenzialmente sensibile l'attività di:
- Pagamento dell'acquirente in violazione della normativa in materia di antiriciclaggio.</t>
  </si>
  <si>
    <t>Etichette di riga</t>
  </si>
  <si>
    <t>Totale complessivo</t>
  </si>
  <si>
    <t>UTILIZZO DEL SISTEMA INFORMATICO: Download da siti web classificati come pericolosi e non attinenti all'attività lavorativa aziendale. Salvataggio su pc aziendali di materiale pornografico tramite memorie esterne (es pen drive).</t>
  </si>
  <si>
    <t>Processi strumentali</t>
  </si>
  <si>
    <t>Affidamento di incarichi di consulenza o collaborazione.</t>
  </si>
  <si>
    <t>Il personale dell'Ente incaricato di Pubblico Servizio, abusando della propria posizione, con il concorso del Dirigente e/o di un apicale, induce l'assegnatario dell'alloggio o i suoi familiari a promettergli denaro (o altra utilità) al fine di favorirlo in un procedimento amm.vo generando un interesse/vantaggio per l'Ente.</t>
  </si>
  <si>
    <t>PSA 1 Locazione e consegna alloggi PSA 2 Gestione morosità PSA 8 Ampliamento nucleo familiare PSA 9 Cambio alloggi PSA 10 Subentro PSA 11 Disdetta PSA 14 Occupazione senza titolo PSA 15 Anagrafe utenza PSA 16 Decadenza annullamento</t>
  </si>
  <si>
    <t>PG 15 Selezione, assunzione e formazione del personale</t>
  </si>
  <si>
    <t>Regolamento promozioni</t>
  </si>
  <si>
    <t>Regolamento spese di rappresentanza - Regolamento missioni e rimborsi spese amministratori</t>
  </si>
  <si>
    <t>Gestione affidamenti di lavori, servizi e forniture.
Direzione dei Lavori.</t>
  </si>
  <si>
    <t xml:space="preserve">RAPPORTI CON LE AUTORITA' DI VIGILANZA (Es. Banca d'Italia, Corte dei Conti, ANAC, Garante Privacy) e gestione delle comunicazioni e delle informazioni  ad esse dirette, anche in occasione di verifiche ispettive, accertamenti e procedimenti.
</t>
  </si>
  <si>
    <t>Gestione rapporti contrattuali</t>
  </si>
  <si>
    <t>GESTIONE TESORERIA/CASSA: ricevimento pagamenti in contante da parte degli assegnatari (canoni e morosità)</t>
  </si>
  <si>
    <t>Detenzione di materiale pornografico, relativo a minori degli anni 18, su PC aziendale. Anche in assenza di un potenziale interesse/vantaggio per l'Ente tale fattispecie viene considerata in quanto particolarmente lesiva della reputazione aziendale.</t>
  </si>
  <si>
    <t>Divulgazione, diffusione, distribuzione o pubblicizzaione di materiale pornografico, relativo a minori degli anni 18, utilizzando il PC aziendale. Utilizzo del PC aziendale per adescamento o sfruttamento sessuale di minori di anni 18. Anche in assenza di un potenziale interesse/vantaggio per l'Ente tale fattispecie viene considerata in quanto particolarmente lesiva della reputazione aziendale.</t>
  </si>
  <si>
    <t>DIREZIONE LAVORI - Gestione dei controlli e delle verifiche nei confronti delle ditte appaltatrici in sede di smistamento e classificazione dei rifiuti aviati alla raccolta ed al loro smaltimento.</t>
  </si>
  <si>
    <t>DIREZIONE SERVIZI ABITATIVI, UOC CONTRATTI, UOC CANONI</t>
  </si>
  <si>
    <t>PRESIDENTE, DIRETTORE GENERALE</t>
  </si>
  <si>
    <t>Il reato potrebbe realizzarsi a seguito di mancata comunicazione agliorgani competenti per legge, di eventi che possano contaminare il sito o eventi che evidenziano un inquinamento pregresso dello stesso.</t>
  </si>
  <si>
    <t>Il funzionario pubblico (es. Comune, Genio Civile, VVFF, ecc.), abusando della sua posizione e qualifica, induce (o costringe) l'esponente dell'Ente a promettergli denaro (o altra utilità) al fine di autorizzare un'opera in assenza dei presupposti o accelerare indebitamente per il suo rilascio.</t>
  </si>
  <si>
    <t>DIREZIONE SERVIZI ABITATIVI, UOC CONTRATTI, UOC CANONI, DIREZIONE LEGALE, UOC LEGALE</t>
  </si>
  <si>
    <t>GESTIONE DELLE VENDITE DI ALLOGGI: Gestione dei rapporti con i potenziali acquirenti degli alloggi. 
Gestione delle aste pubbliche per la vendita di alloggi.</t>
  </si>
  <si>
    <t>LIQUIDAZIONE FATTURE A FORNITORI E APPALTATORI  e gestione pagamenti</t>
  </si>
  <si>
    <t>Gestione cassa: ricevimento pagamenti in contante da parte degli assegnatari (canoni e morosità)</t>
  </si>
  <si>
    <t>GESTIONE TESORERIA
Tracciabilità dei flussi finanziari: operazioni di pagamento o di investimento</t>
  </si>
  <si>
    <t>Induzione indebita a dare o promettere utilità</t>
  </si>
  <si>
    <t xml:space="preserve">Impiego di denaro, beni o utilità di provenienza illecita </t>
  </si>
  <si>
    <t>Omicidio colposo
Lesioni personali colpose</t>
  </si>
  <si>
    <t xml:space="preserve">Attività di gestione di rifiuti non autorizzata </t>
  </si>
  <si>
    <t>Truffa in danno dello Stato o di altro ente pubblico o delle Comunità europee</t>
  </si>
  <si>
    <t>Associazione per delinquere; anche di tipo mafioso</t>
  </si>
  <si>
    <t>Impiego di lavoratori irregolari</t>
  </si>
  <si>
    <t xml:space="preserve">Assistenza agli associati </t>
  </si>
  <si>
    <t>Induzione a non rendere dichiarazioni o a rendere dichiarazioni mendaci all'autorità giudiziaria</t>
  </si>
  <si>
    <t>Frode informatica in danno dello Stato o di altro ente pubblico</t>
  </si>
  <si>
    <t>Detenzione e diffusione abusiva di codici di accesso a sistemi informatici o telematici</t>
  </si>
  <si>
    <t xml:space="preserve">Delitti in materia di violazione del diritto d'autore  </t>
  </si>
  <si>
    <t xml:space="preserve">Detenzione di materiale pornografico </t>
  </si>
  <si>
    <t>Ricettazione</t>
  </si>
  <si>
    <t xml:space="preserve">Riciclaggio
Impiego di denaro, beni o utilità di provenienza illecita
</t>
  </si>
  <si>
    <t>Autoriciclaggio</t>
  </si>
  <si>
    <t>Formazione fittizia del capitale</t>
  </si>
  <si>
    <t>Impedito controllo</t>
  </si>
  <si>
    <t>Operazioni in pregiudizio dei creditori</t>
  </si>
  <si>
    <t>Riciclaggio</t>
  </si>
  <si>
    <t>Attività strumentale alla commissione del reato di False comunicazioni sociali</t>
  </si>
  <si>
    <t>Malversazione a danno dello Stato o di altro ente pubblico</t>
  </si>
  <si>
    <t>Ostacolo all'esercizio delle funzioni delle autorità pubbliche di vigilanza</t>
  </si>
  <si>
    <t>DIREZIONE AMMINISTRATIVA
RESPONSABILE UOC RAGIONERIA
DIREZIONE SERVIZI ABITATIVI, RESPONSABILE UOC CANONI, UOC CONTRATTI</t>
  </si>
  <si>
    <t>DIREZIONE GESTIONE IMMOBILIARE
UOC PATRIMONIO</t>
  </si>
  <si>
    <t>DIREZIONE SERVIZI ABITATIVI, RESPONSABILE UOC CANONI, UOC CONTRATTI</t>
  </si>
  <si>
    <t>DIREZIONE GESTIONE IMMOBILIARE
UOC PATRIMONIO, UOC MARKETING IMMOBILIARE, UOC BANDI</t>
  </si>
  <si>
    <t>DIREZIONE TECNICA, UOC MANUTENZIONE</t>
  </si>
  <si>
    <t>DIREZIONE GENERALE, DIREZIONE TECNICA, UOC TECNICO, UOC MANUTENZIONE</t>
  </si>
  <si>
    <t>DIREZIONE TECNICA, UOC TECNICO, UOC MANUTENZIONE, RUP, DL</t>
  </si>
  <si>
    <t>DIREZIONE SERVIZI ABITATIVI, RESPONSABILE UOC CANONI, UOC CONTRATTI
DIREZIONE LEGALE, UOC LEGALE</t>
  </si>
  <si>
    <t xml:space="preserve">PRESIDENTE, DIREZIONE GENERALE DIREZIONE AMMINISTRATIVA, UOS RISORSE UMANE
</t>
  </si>
  <si>
    <t xml:space="preserve">PRESIDENTE, DIREZIONE GENERALE DIRIGENTI, DIREZIONE AMMINISTRATIVA, UOS RISORSE UMANE
</t>
  </si>
  <si>
    <t xml:space="preserve">DIREZIONE GENERALE DIREZIONE AMMINISTRATIVA, UOS RISORSE UMANE
</t>
  </si>
  <si>
    <t>PRESIDENTE, DIREZIONE GENERALE DIRIGENTI, TUTTO IL PERSONALE</t>
  </si>
  <si>
    <t>PRESIDENTE, DIREZIONE GENERALE, DIREZIONE TECNICA, RUP, DIREZIONE AMMINISTRATIVA, UOC APPALTI</t>
  </si>
  <si>
    <t>PRESIDENTE, DIREZIONE GENERALE, RDP, DIREZIONE AMMINISTRATIVA, UOC APPALTI</t>
  </si>
  <si>
    <t>PRESIDENTE, DIREZIONE GENERALE, MEMBRI COMMISSIONE DI GARA</t>
  </si>
  <si>
    <t>PRESIDENTE, DIREZIONE GENERALE, DIREZIONE TECNICA, RUP, DIREZIONE AMMINISTRATIVA, UOC APPALTI, MEMBRI COMMISSIONE DI GARA</t>
  </si>
  <si>
    <t>DIREZIONE GENERALE, DIREZIONE TECNICA, UOC TECNICO, UOC MANUTENZIONE, RUP</t>
  </si>
  <si>
    <t>DIRETTORE GENERALE, DIREZIONE AMMINISTRATIVA, UOC APPALTI, RUP</t>
  </si>
  <si>
    <t>PRESIDENTE, DIREZIONE GENERALE, DIREZIONE TECNICA, UOC TECNICO, UOC MANUTENZIONE, RUP, DIREZIONE AMMINISTRATIVA, UOC APPALTI</t>
  </si>
  <si>
    <t>DIREZIONE AMMINISTRATIVA, UOC RAGIONERIA, DL, RUP</t>
  </si>
  <si>
    <t>RUP, DIREZIONE TECNICA, UOC SEGRETERIA TECNICA</t>
  </si>
  <si>
    <t>PRESIDENTE, DIRETTORE GENERALE, DL, RUP, DIREZIONE TECNICA</t>
  </si>
  <si>
    <t>DIREZIONE SERVIZI ABITATIVI, UOC CONTRATTI, UOC CANONI, DIREZIONE GESTIONE IMMOBILIARE, UOC MARKETING IMMOBILIARE</t>
  </si>
  <si>
    <t xml:space="preserve">DIREZIONE AMMINISTRATIVA
RESPONSABILE UOC RAGIONERIA, DIREZIONE GESTIONE IMMOBILIARE, DIREZIONE GESTIONE IMMOBILIARE AREA RISORSE UMANE </t>
  </si>
  <si>
    <t xml:space="preserve">DIREZIONE AMMINISTRATIVA, UOC RAGIONERIA, UOS RISORSE UMANE </t>
  </si>
  <si>
    <t>PRESIDENTE, DIREZIONE GENERALE, RUP, RDP, DIRIGENTI, RESPONSABILI UOC</t>
  </si>
  <si>
    <t>DIREZIONE GESTIONE IMMOBILIARE, UOC PATRIMONIO</t>
  </si>
  <si>
    <t>DIREZIONE TECNICA, DL, CSE, RUP, COLLAUDATORE</t>
  </si>
  <si>
    <t>DIREZIONE GENERALE, DIREZIONE AMMINISTRATIVA, UOC APPALTI</t>
  </si>
  <si>
    <t>Etichette di colonna</t>
  </si>
  <si>
    <t>FREQUENZA</t>
  </si>
  <si>
    <t>RILEVANZA</t>
  </si>
  <si>
    <t>PRECEDENTI ACCADIMENTI</t>
  </si>
  <si>
    <t>POTERI E STRUMENTI</t>
  </si>
  <si>
    <t>DISCREZIONALITA'</t>
  </si>
  <si>
    <t>DELEGHE E PROCURE</t>
  </si>
  <si>
    <t>MISURE ORG.VE</t>
  </si>
  <si>
    <t>SEGREGAZIONE COMPITI</t>
  </si>
  <si>
    <t>TRACCIABILITA'</t>
  </si>
  <si>
    <t>SISTEMA DI CONTROLLO</t>
  </si>
  <si>
    <t>Rischio Preliminare (P x I)</t>
  </si>
  <si>
    <t>Rischio Residuo</t>
  </si>
  <si>
    <t>Dazione, promessa di denaro o altre utilità, anche in concorso con altri, a Funzionari Pubblici, per indurre quest'ultimi a: consentire all'Ente un accesso ingiustificatamente privilegiato ad informazioni che possano risultare rilevanti per la definizione delle politiche ed i programmi dello stesso;  riconoscere ingiustificati privilegi all'Ente; assumere decisioni a favore dell'Ente, in assenza dei presupposti necessari.</t>
  </si>
  <si>
    <t>Affidamento di incarichi di consulenza o collaborazione, assunzione di personale, approvvigionamenti, autorizzazione ai subappalti</t>
  </si>
  <si>
    <t>Affidamento di incarichi di consulenza o collaborazione, approvvigionamenti, subappalti, risorse umane</t>
  </si>
  <si>
    <t>Approvvigionamenti</t>
  </si>
  <si>
    <t>Truffa (reato presupposto a quello di autoriciclaggio)</t>
  </si>
  <si>
    <t>Impedire/ostacolare in ipotesi di concorso attivo con la funzione qualificata per la commissione del reato,  lo svolgimento dell'attività dei sindaci revisori: nelle operazioni di verifica e nello svolgimento delle attività di controllo agli stessi riservate dalla legge; nelle operazioni di verifica sulla correttezza e completezza delle poste di bilancio. Altri organi (interni ed esterni) nelle attività di controllo loro riservate da legge o regolamenti.</t>
  </si>
  <si>
    <t>CALCOLO E GESTIONE DEL CANONE DI LOCAZIONE E BOLLETTAZIONE - VENDITE</t>
  </si>
  <si>
    <t>MOLTO BASSA</t>
  </si>
  <si>
    <t>BASSA</t>
  </si>
  <si>
    <t>MEDIA</t>
  </si>
  <si>
    <t>ALTA</t>
  </si>
  <si>
    <t>MOLTO ALTA</t>
  </si>
  <si>
    <t>CTRL</t>
  </si>
  <si>
    <t>Conteggio di Rischio Residuo</t>
  </si>
  <si>
    <t>Molto Basso</t>
  </si>
  <si>
    <t>Misure specifiche a presidio</t>
  </si>
  <si>
    <t xml:space="preserve">Il reato, in linea di principio e a titolo indicativo e non esaustivo, anche in concorso con altri, potrebbe concretizzarsi nella dazione o promessa di denaro / altra utilità agli esponenti della Stazione Appaltante (ad es. Soggetti Apicali, membri della Commissione di Gara, RUP), finalizzata a: ignorare eventuali cause di esclusione dalla gara, o dall'aggiudicazione della stessa (ad es, ritardi, omissioni o errori nella predisposizione e invio della documentazione), favorire un'impresa partecipante piuttosto che un'altra; applicare condizioni commerciali o clausole contrattuali vantaggiose per l'impresa aggiudicataria, e con interesse /vantaggio indiretto anche per la Stazione Appaltante. Le modalità di commissione del reato possono variare in funzione della finalità del medesimo, ad es: scorrettezza della procedura valutativa, criteri di selezione degli operatori economici da invitare carenti e poco trasparenti, accordi collusivi tra le imprese partecipanti alla procedura, favoriti dalla Stazione Appaltante, etc.
Il reato, in linea di principio, potrebbe concretizzarsi attraverso la seguente modalità: Un soggetto apicale dell'Ente (ad es. membro della Commissione di Gara, RUP, etc), che  assume la qualifica di Pubblico Ufficiale o di Incaricato di Pubblico Servizio, abusando della propria posizione, induce un soggetto (Impresa) partecipante alla procedura di gara, non in possesso di tutti i requisiti di idoneità per l'ammissione alla procedura, alla dazione di denaro/altra utilità finalizzato all'ammissione alla procedura di gara pur ricorrendo cause di esclusione dalla medesima. Le modalità di commissione del reato possono variare in funzione della finalità del medesimo, ad es: scorrettezza della procedura valutativa, criteri di selezione degli operatori economici da invitare carenti e poco trasparenti, etc.
</t>
  </si>
  <si>
    <t>ADEMPIMENTI PERSONALE - Concorso attivo nella gestione dei rapporti con i Funzionari Pubblici competenti (INPS, INAIL, ASL, etc.) per osservanza obblighi previsti dalla normativa di riferimento: predisposizione delle denunce relative a costituzione, modifica ed estinzione del rapporto di lavoro; elenchi personale attivo, assunto e cessato c/o INAIL; controlli e verifiche circa il rispetto dei presupposti e delle condizioni previste dalla normativa vigente; esecuzione dei pagamenti verso lo Stato e altri Enti Pubblici.</t>
  </si>
  <si>
    <t>Riciclaggio
Autoriciclaggio</t>
  </si>
  <si>
    <t>ID</t>
  </si>
  <si>
    <t>Indebita percezione di contributi, finanziamenti o altre erogazioni da parte dello Stato o di altro ente pubblico o delle Comunità europee
Truffa in danno dello Stato o di altro ente pubblico o delle Comunità europee
Truffa aggravata per il conseguimento di erogazioni pubbliche</t>
  </si>
  <si>
    <t>Accesso abusivo ad un sistema informatico o telematico
Danneggiamento di informazioni, dati e programmi informatici utilizzati dallo Stato o da altro ente pubblico o comunque di pubblica utilità
Danneggiamento di sistemi informatici o telematici di pubblica utilità</t>
  </si>
  <si>
    <t>Danneggiamento di informazioni, dati e programmi informatici
Danneggiamento di sistemi informatici o telematici di pubblica utilità</t>
  </si>
  <si>
    <t xml:space="preserve">Corruzione per un atto contrario ai doveri di ufficio ed istigazione alla corruzione
Induzione indebita a dare o promettere utilità
</t>
  </si>
  <si>
    <t>Induzione indebita a dare o promettere utilità
Concussione</t>
  </si>
  <si>
    <t xml:space="preserve">Induzione indebita a dare o promettere utilità
Corruzione per un atto contrario ai doveri di ufficio ed istigazione alla corruzione
</t>
  </si>
  <si>
    <t>Violazione degli obblighi di comunicazione, di tenuta dei registri obbligatori e dei formulari
Miscelazione di rifiuti</t>
  </si>
  <si>
    <t>AGEVOLAZIONI PUBBLICHE - Gestione dei rapporti con la Regione /Ente finanziatore circa il possesso dei requisiti necessari alla erogazione del finanziamento e, successivamente, della documentazione necessaria per la rendicontazione periodica (es. QTE).
Le attività sensibili alla commissione di reato sono:
- Contabilità lavori e Rendicontazione 
- Richieste periodiche di erogazione dei contributi
per interventi di nuova costruzione, recupero, manutenzione e ristrutturazione.</t>
  </si>
  <si>
    <t>Processo aziendale</t>
  </si>
  <si>
    <t>Livello di rischio</t>
  </si>
  <si>
    <t>25septies (Reati di omicidio colposo e lesioni colpose gravi o gravissime, commessi con violazione delle norme antinfortunistiche e sulla tutela dell'igiene e della salute sul lavoro)</t>
  </si>
  <si>
    <t>25octies (Ricettazione, riciclaggio e impiego di denaro, beni o utilità di provenienza illecita)</t>
  </si>
  <si>
    <t>SPP &amp; DIREZIONE LAVORI- Gestione rapporti con Funzionari Pubblici preposti al controllo del rispetto della normativa antinfortunistica, del lavoro o ambientale (ASL, Ufficio di Igiene, NAS,  Ispettorato del Lavoro, Vigili del Fo,  ARPA, etc.), anche in occasione di richiesta di chiarimenti, verifiche ed ispezioni anche presso cantieri mobili.</t>
  </si>
  <si>
    <t>RAPPORTI CONTRATTUALI
Gestione dei rapporti con Istituti di credito, nell'ambito della richiesta di un finanziamento, mutuo, linea di credito, etc.</t>
  </si>
  <si>
    <t>Tale reato potrebbe essere commesso, in linea di principio, in caso di pagamento dei SAL all'impresa appaltatrice (e subappaltatrice nei casi previsti) in violazione delle norme in materia di tracciabilità dei flussi finanziari (L. 136/2010), ovvero con denaro contante. Conseguentemente la mancata segnalazione alle autorità di controllo di eventuali violazioni accertate a carico dell'appaltatore.
Tale reato potrebbe configurarsi in linea di principio, contravvenendo all'obbligo della tracciabilità dei pagamenti,  pagando "in nero", con fondi di provenienza illecita, non registrati e dichiarati dall'Ente, fornitori e/o professionisti, anche in fase di SAL. Il reato si concretizza attraverso  il vantaggio tratto dall'Ente nel risparmio generato da incassi non dichiarati e non registrati, reimpiegati in attività dell'Ente stesso.</t>
  </si>
  <si>
    <t>Tale reato potrebbe essere commesso, in linea di principio, in caso di trasferimento di contante (pari o superiore al limite previsto dalla normativa antiriciclaggio), anche se effettuato tramite operazioni frazionate.
Tale reato potrebbe essere commesso, in linea di principio, in caso di impiego di denaro, proveniente da incassi avvenuti in contanti (di importo pari o superiore al limite previsto dalla normativa antiriciclaggio), di cui non si conosce la provenienza, in attività economico-finanziarie.</t>
  </si>
  <si>
    <t xml:space="preserve">Il funzionario dell'Ente, abusando della propria posizione, induce l'acquirente dell'immobile (assegnatario di alloggio inserito nel Piano di Cessione) a promettergli denaro (o altra utilità) al fine di rilasciare parere positivo al procedimento di vendita dell'immobile, in esito al sopralluogo/verifica, pur riscontrando nell'immobile opere in difformità dei regolamenti edilizi o altre cause ostative alla vendita.
Il personale del servizio, incaricato di Pubblico Servizio, abusando della propria posizione, con il concorso del Dirigente e/o di un apicale, induce l'assegnatario dell'alloggio o i suoi familiari o il partecipante ad un'asta pubblica a promettergli denaro (o altra utilità) al fine di favorirlo in un procedimento amm.vo generando al contempo un interesse/vantaggio per l'Ente.
</t>
  </si>
  <si>
    <t>Il reato, in linea di principio, potrebbe concretizzarsi attraverso la seguente modalità: Un esponente dell'Ente, che  assume la qualifica di Pubblico Ufficiale o di Incaricato di Pubblico Servizio, abusando della propria posizione, induce il Legale rappresentante di un'impresa a promettergli denaro (o altra utilità) al fine di favorirlo nelle procedure di affidamento, generando, anche indirettamente,  un interesse/vantaggio per l'Ente/stazione Appaltante.
Dazione o promessa di denaro / altra utilità agli esponenti della Stazione Appaltante (Ente), finalizzato ad un uso distorto delle procedure di gara, frazionamenti artificiosi, abuso degli affidamenti diretti privi delle necessarie motivazioni, al fine di aggirare l’obbligo di gara pubblica a vantaggio o nell'interesse dell'Ente.
Dazione o promessa di denaro / altra utilità agli esponenti della Stazione Appaltante (Ente), finalizzata a partecipare ad accordi collusivi con le ditte partecipanti agli appalti, a vantaggio o nell'interesse dell'Ente.</t>
  </si>
  <si>
    <t>P R O B A B I L I T A'</t>
  </si>
  <si>
    <t>L I V E L L O  D I  C O N T R O L L O</t>
  </si>
  <si>
    <t>REATI SPECIFICI</t>
  </si>
  <si>
    <t>MODELLO DI ORGANIZZAZIONE GESTIONE E CONTROLLO AI SENSI DEL D.LGS 231/2001</t>
  </si>
  <si>
    <t>DOCUMENTO DI RISK ASSESSMENT</t>
  </si>
  <si>
    <t>Rischio residuo accettabile.</t>
  </si>
  <si>
    <t>DIREZIONE LAVORI - GESTIONE DELLA CONTABILITA' DEI LAVORI
Tracciabilità dei flussi finanziari: pagamenti alle imprese in fase di SAL in violazione alle norme previste.</t>
  </si>
  <si>
    <t>DIREZIONE LAVORI - UTILIZZO DI MATERIALE IN CANTIERE, PROVENIENTE DA ATTIVITA' ILLECITE: ad es. calcestruzzo, acciaio per la costruzione di immobili e/o attività di manutenzione degli stessi.</t>
  </si>
  <si>
    <t>DIREZIONE LAVORI - GESTIONE SUB-APPALTI - Non sufficiente e/o omesso controllo sull'idoneità tecnico professionale dei sub-appaltatori.
Ad es: impropria autorizzazione al sub-appalto al fine di favorire una soluzione che realizzi un vantaggio per l'Ente.</t>
  </si>
  <si>
    <t>DIREZIONE LAVORI -  GESTIONE SUB-APPALTI - Non sufficiente e/o omesso controllo sull'idoneità tecnico professionale dei sub-appaltatori.
Ad es: impropria autorizzazione al sub-appalto al fine di favorire una soluzione che realizzi un vantaggio per l'Ente.</t>
  </si>
  <si>
    <t>GESTIONE DEI RAPPORTI CON DITTE PARTECIPANTI ALLE GARE- Rapporti durante lo svolgimento della procedura di gara.
GESTIONE DEI RAPPORTI CON DITTE APPALTATRICI - Adempimenti in fase di stipula del contratto.
DIREZIONE LAVORI - autorizzazione subappalti, ammissione varianti, accordi bonari, contabilità e autorizzazione SAL, collaudo.</t>
  </si>
  <si>
    <t>Corruzione tra privati
Istigazione alla corruzione tra privati</t>
  </si>
  <si>
    <t>Il rischio potenziale potrebbe concretizzarsi, in via del tutto residuale, nell'ipotesi in cui un esponente dell'Ente offra/prometta denaro o altra utilità ad un valutatore dell’Ente di Certificazione affinchè questi ometta eventuali non conformità e/o contestazioni che avrebbero determinato la perdita del certificato, emesso dall’Ente di Certificazione.
Nell'ipotesi di istigazione alla corruzione tra privati, il reato si configurerebbe anche nel caso in cui la controparte non accettasse l'offerta/dazione di denaro e/o altra utilità</t>
  </si>
  <si>
    <t>False comunicazioni sociali
False comunicazioni sociali in società non quotate - Fatti di lieve entità</t>
  </si>
  <si>
    <t>Intermediazione illecita e sfruttamento del lavoro</t>
  </si>
  <si>
    <t xml:space="preserve">Il reato potrebbe concretizzarsi - in linea di principio - attraverso l'impiego/utilizzo di lavoratori, anche mediante l'attività di intermediazione, sottoponendoli a condizioni di sfruttamento, approfittando del loro stato di bisogno.
Per condizioni di sfruttamento si intende, a titolo indicativo e non esaustivo:
- la corresponsione di retribuzioni difformi dai CCNL di riferimento, o comunque sproporzionata rispetto alla qualità e quantità del lavoro prestato;
- la violazione della normativa relativa all'orario di lavoro, ai periodi di riposo, al riposo settimanale, all'aspettativa obbligatoria, alle ferie;
- la violazione della normativa in materia di sicurezza sui luoghi di lavoro.
</t>
  </si>
  <si>
    <t>Gestione degli appalti di lavori, servizi e forniture</t>
  </si>
  <si>
    <t xml:space="preserve">Sicurezza sui luoghi di lavoro;
</t>
  </si>
  <si>
    <t>STIPULA DI CONTRATTI CON SOCIETA' TERZE E IMPRESE APPALTATRICI PER LA FORNITURA DI LAVORO/BENI  E/O SERVIZI 
- Selezione, stipula ed esecuzione dei contratti con Società fornitrici (anche imprese appaltatrici) di lavori e/o servizi operativi;
- Ricorso all'istituto del distacco dei lavoratori da altre aziende, da parte di imprese appaltatrici di lavori/forniture e servizi.</t>
  </si>
  <si>
    <t>Il Dirigente o il responsabile, nel corso dell'istruttoria per la vendita di un alloggio, con artifici o raggiri ne altera la stima del valore dell'immobile oggetto di vendita, generando un interesse/vantaggio patrimoniale per l'ente, che si riflette anche nell'esposizione dei dati di bilancio dell'Ente medesimo.</t>
  </si>
  <si>
    <t>Tabella di calcolo dell'impatto</t>
  </si>
  <si>
    <t>Traffico di influenze illecite</t>
  </si>
  <si>
    <t>PROCESSI sensibili</t>
  </si>
  <si>
    <t>(vuoto)</t>
  </si>
  <si>
    <t>DOCUMENTO DI ANALISI DEI RISCHI (RISK ASSESSMENT)</t>
  </si>
  <si>
    <t>TABELLE DI SINTESI DEI RISCHI</t>
  </si>
  <si>
    <t>Il reato potrebbe concretizzarsi attraverso raggiri e/o artifizi nell'inserimento, da parte delle funzioni aziendali preposte, di dati alterati e non veritieri nel sistema relativo all'anagrafe reddituale degli utenti (ad es. inserendo una composizione alterata del nucleo famigliare dell'assegnatario, o una dichiarazione reddituale non veritiera, superiore a quella reale), comportando questo un'indebito vantaggio dell'azienda, in fase di determinazione del canone in capo all'utente.</t>
  </si>
  <si>
    <t>Accettazione di denaro e/o altra utilità da parte del Funzionario dell'azienda, al fine di: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rilasciato; compiere atti contrari ai propri doveri di ufficio; in situazione che possono configurare un interesse/vantaggio per l'Ente.</t>
  </si>
  <si>
    <t>Il reato potrebbe configurarsi nella dichiarazione infedele, fatta dal legale rappresentante dell'azienda, che consente all'Ente di conseguire un risparmio di imposta per effetto della dichiarazione di un reddito imponibile inferiore a quello effettivamente  conseguito in un certo periodo di imposta. Il reato di autoriciclaggio si sostanzia dunque nel vantaggio conseguito dal risparmio di imposta che viene così reimpiegato nell'attività aziendale, anche sotto forma di investimento (ad es. mobiliare, immobliare, finanziario).</t>
  </si>
  <si>
    <t>Il rischio potenziale potrebbe concretizzarsi, in via del tutto residuale, nell'ipotesi in cui un esponente dell'Ente offra/prometta denaro o altra utilità ad un perito dell'Assicurazione affinchè questi ometta eventuali non conformità e/o contestazioni che avrebbero determinato la stima del danno e/o la perdita del risarcimento richiesto dall'azienda, oppure la stima del danno che l'azienda è tenuta a risarcire a terzi.
Nell'ipotesi di istigazione alla corruzione tra privati, il reato si configurerebbe anche nel caso in cui la controparte non accettasse l'offerta/dazione di denaro e/o altra utilità</t>
  </si>
  <si>
    <t>Implementazione procedura sulle vendite rafforzando i controlli in fase di stima del bene.</t>
  </si>
  <si>
    <t>Implementazione procedura sulle vendite rafforzando i controlli in fase di stima del bene. Attività di Vigilanza sul Modello 231.</t>
  </si>
  <si>
    <t>Misure generali ed attività di Vigilanza sul Modello 231</t>
  </si>
  <si>
    <t>Attività di Vigilanza sul Modello 231.</t>
  </si>
  <si>
    <t>Regolamento aziendale in materia di utilizzo dei sistemi informatici aziendali.
Mappatura accesso a banche dati esterne e assegnazione tramite lettera di incarico al personale.
Adempimenti GDPR e relative procedure. Attività di Vigilanza sul Modello 231.</t>
  </si>
  <si>
    <t>Revisione procedura aziendale in relazione alle fasi di richiesta per l'accesso al finanziamento che di successiva rendicontazione e richiesta dell'erogazione.
Attuazione delle misure previste nel Piano di prevenzione della corruzione. Attività di Vigilanza sul Modello 231.</t>
  </si>
  <si>
    <t>Implementazione procedura in materia di subappalti.
Attuazione delle misure previste nel Piano di prevenzione della corruzione.</t>
  </si>
  <si>
    <t>Implementazione procedura in materia di Subappalti.
Attuazione delle misure previste nel Piano di prevenzione della corruzione.</t>
  </si>
  <si>
    <t>Attuazione delle misure previste nel Piano di prevenzione della corruzione. Attività di Vigilanza sul Modello 231.</t>
  </si>
  <si>
    <t>Misure previste dal Piano di prevenzione della corruzione.Attività di Vigilanza sul Modello 231.</t>
  </si>
  <si>
    <t xml:space="preserve"> Attività di Vigilanza sul Modello 231.
Attuazione delle misure previste nel Piano di prevenzione della corruzione.</t>
  </si>
  <si>
    <t xml:space="preserve">
Attuazione delle misure previste nel Piano di prevenzione della corruzione. Implementazione delle procedure sugli adempimenti informativi in materia di gare ed appalti (verso ANAC).</t>
  </si>
  <si>
    <t>Attuazione delle misure previste nel Piano di prevenzione della corruzione e nella parte speciale del Modello Organizzativo. Attività di Vigilanza sul Modello 231.</t>
  </si>
  <si>
    <t>Implementazione dei controlli previsti nella procedura relativa alla fase di bollettazione. Attività di Vigilanza sul Modello 231.</t>
  </si>
  <si>
    <t>Rafforzamento controlli ambientali in fase di DL previsti nelle procedure procedura. Revisione capitolato d'appalto in materia di obblighi ambientali dell'appaltatore.</t>
  </si>
  <si>
    <t>Regolamento aziendale in materia di utilizzo dei sistemi informatici aziendali.
Mappatura accesso a banche dati esterne e assegnazione tramite lettera di incarico al personale. Adempimenti GDPR e procedure relative. Attività di Vigilanza sul Modello 231.</t>
  </si>
  <si>
    <t>Regolamento aziendale in materia di utilizzo dei sistemi informatici aziendali.
Implementazione sistemi di sicurezza fisica e logica sul sistema informativo.</t>
  </si>
  <si>
    <t>Adozione Regolamento aziendale in materia di utilizzo dei sistemi informatici aziendali.
Implementazione sistemi di sicurezza fisica e logica sul sistema informativo.</t>
  </si>
  <si>
    <t>Regolamento aziendale in materia di utilizzo dei sistemi informatici aziendali.
Implementazione sistemi di sicurezza fisica e logica sul sistema informativo.</t>
  </si>
  <si>
    <t>Regolamento contabilità. Attività di Vigilanza sul Modello 231.</t>
  </si>
  <si>
    <t>Implementazione procedure in materia di subappalto.
Implementazione procedure nelle aree della DL a maggiore rischio in coerenza con la procedura per la formazione delle decisioni. Misure previste nel Piano di prevenzione della corruzione.
Attività di Vigilanza sul Modello 231.</t>
  </si>
  <si>
    <t>Attuazione delle misure previste nel Piano di prevenzione della corruzione.
Attività di Vigilanza sul Modello 231.</t>
  </si>
  <si>
    <t>Implementazione procedure in materia di subappalto.
Attuazione delle misure previste nel Piano di prevenzione della corruzione.
Attività di Vigilanza sul Modello 231.</t>
  </si>
  <si>
    <t>Il rischio potenziale potrebbe concretizzarsi, in via del tutto residuale, nell'ipotesi in cui un esponente dell'Azienda offra/prometta denaro o altra utilità ad un funzionario di una società immobliare o di un istituto, nel corso della trattativa per la vendita di un alloggio non ricadente nella categoria di ERP.
Nell'ipotesi di istigazione alla corruzione tra privati, il reato si configurerebbe anche nel caso in cui la controparte non accettasse l'offerta/dazione di denaro e/o altra utilità</t>
  </si>
  <si>
    <t>Il rischio potenziale potrebbe concretizzarsi, in via del tutto residuale, nell'ipotesi in cui un esponente dell'Azienda offra/prometta denaro o altra utilità ad un funzionario di un Istituto creditizio al fine di indurlo alla valutazione positiva della pratica in istruttoria e conseguentemente alla erogazione del finanziamento richiesto.
Nell'ipotesi di istigazione alla corruzione tra privati, il reato si configurerebbe anche nel caso in cui la controparte non accettasse l'offerta/dazione di denaro e/o altra utilità</t>
  </si>
  <si>
    <t>MOG 2.1</t>
  </si>
  <si>
    <t>Allegato 1 al Modello organizzazione, gestione e controllo - parte speciale</t>
  </si>
  <si>
    <t>Associazione per delinquere
Associazione di tipo mafioso</t>
  </si>
  <si>
    <t>False comunicazioni sociali
False comunicazioni sociali in società non quotate - Fatti di lieve entità</t>
  </si>
  <si>
    <r>
      <t xml:space="preserve">MODELLO DI ORGANIZZAZIONE, GESTIONE E CONTROLLO 
</t>
    </r>
    <r>
      <rPr>
        <sz val="18"/>
        <color theme="1"/>
        <rFont val="Arial"/>
        <family val="2"/>
      </rPr>
      <t>ai sensi del decreto legislativo 8 Giugno 2001 n° 231</t>
    </r>
    <r>
      <rPr>
        <sz val="20"/>
        <color theme="1"/>
        <rFont val="Arial"/>
        <family val="2"/>
      </rPr>
      <t xml:space="preserve">
DOCUMENTO DI ANALISI DEI RISCHI (RISK ASSESSMENT)</t>
    </r>
  </si>
  <si>
    <t>Art. 25-quinquiesdecies (Reati tributari)</t>
  </si>
  <si>
    <r>
      <t>Art</t>
    </r>
    <r>
      <rPr>
        <sz val="18"/>
        <color rgb="FF222222"/>
        <rFont val="Arial"/>
        <family val="2"/>
      </rPr>
      <t>. 25-quinquiesdecies</t>
    </r>
  </si>
  <si>
    <t>Dichiarazione fraudolenta mediante fatture per operazioni inesistenti (art. 2 c.1 e c. 2-bis) o mediante altri artifici (art. 3 D.Lgs 74/00)</t>
  </si>
  <si>
    <t>Emissione di fatture o altri documenti per operazioni inesistenti (Art. 8 c. 1 e c. 2-bis D.Lgs 74/00)</t>
  </si>
  <si>
    <t>Occultamento o distruzione di documenti contabili (art. 10 D.Lgs 74/00)</t>
  </si>
  <si>
    <t>Sottrazione fraudolenta al pagamento di imposte (art. 11 DLgs 74/00)</t>
  </si>
  <si>
    <t>RischiL. 190</t>
  </si>
  <si>
    <t>Quote min</t>
  </si>
  <si>
    <t>Max</t>
  </si>
  <si>
    <t>Interdittiva</t>
  </si>
  <si>
    <t>si</t>
  </si>
  <si>
    <t>reputazionale</t>
  </si>
  <si>
    <t>Valore</t>
  </si>
  <si>
    <t>pecuniaria (n° quote)</t>
  </si>
  <si>
    <t>&gt;700</t>
  </si>
  <si>
    <t>Molto Alto</t>
  </si>
  <si>
    <t xml:space="preserve"> interdittiva (si/no)</t>
  </si>
  <si>
    <t xml:space="preserve">SPP - Adempimenti in materia di sicurezza e salute del lavoro, Nomina RSPP e medico competente, determinazione del budget per la sicurezza, Elaborazione ed aggiornamento DVR per tutti i rischi aziendali, DUVRI, individuazione e formazione RESPONSABILI DI AREA e preposti, formazione ed informazione ai dipendenti e collaboratori, fornitura DPI adeguati al rischio. Formazione ed informazione ai dipendenti operanti presso cantieri mobili esterni (Es. Ufficio Direzione Lavori, Coordinatore Sicurezza, collaudatori, ecc.), gestione rapporti con consulenti esterni, adempimenti in materia di rpevenzione incendio e primo soccorso, manutenzione attrezzature ed impianti presso le sedi di lavoro, ecc.
</t>
  </si>
  <si>
    <t>UFF. RAGIONERIA ECONOMATO</t>
  </si>
  <si>
    <t>UFF. INQUILINATO AFFARI LEGALI</t>
  </si>
  <si>
    <t>UFF. PATRIMONIO MANUTENZIONI ED ATTIVITA' ISPETTIVE</t>
  </si>
  <si>
    <t>UFF. PROGETTI, APPALTI, GARE E DIREZIONE LAVORI</t>
  </si>
  <si>
    <t>UFFICIO SVILUPPO INFORMATICO E GESTIONE QUALITA'</t>
  </si>
  <si>
    <t>UTILIZZO DEL SISTEMA INFORMATICO: Gestione della sicurezza fisica e logica dei UFFICIO SVILUPPO INFORMATICO E GESTIONE QUALITA' aziendali, in particolare: gestione dei server aziendali e delle applicazioni in uso c/o l'Ente; gestione della rete telematica; manutenzione dei Client assegnati al personale dipendente dell'Ente.</t>
  </si>
  <si>
    <t>DIRIGENTE AREA AMMINISTRATIVA</t>
  </si>
  <si>
    <t>UFF. SVILUPPO INFORMATICO E GESTIONE QUALITA'</t>
  </si>
  <si>
    <t>Il soggetto apicale dell'Ente,  che acquisice la veste di Pubblico Ufficiale, abusando della sua posizione, costringe taluno a procurare a sé o ad altri denaro o altre utilità non dovutegli, con un vantaggio /interesse per l'Ente, allo scopo di agevolare la procedura di assunzione verso un candidato.</t>
  </si>
  <si>
    <t>UFF. PROGETTI, APPALTI, GARE E DIREZIONE LAVORI,
UFF. PATRIMONIO MANUTENZIONI E ATTIVITA' ISPETTIVA</t>
  </si>
  <si>
    <t>UFF. PROGETTI APPALTI, GARE E DIREZIONE LAVORI</t>
  </si>
  <si>
    <t>UFF. RAGIONERIA ECONOMATO,
CONSULENTE ESTERNO</t>
  </si>
  <si>
    <t>UFF. RAGIONERIA ECONOMATO, CONSULENTE ESTERNO</t>
  </si>
  <si>
    <t>RESPONSABILITA' APICALI</t>
  </si>
  <si>
    <t>RESPONSABILITA' SUBORDINATI</t>
  </si>
  <si>
    <t>CONCORSO ATTIVO  insieme all'autore del reato nella predisposizione di situazioni patrimoniali funzionali alla realizzazione di: operazioni di aumento/riduzione del capitale sociale; altre operazioni su quote sociali; altre operazioni straordinarie.</t>
  </si>
  <si>
    <t>GESTIONE DELLE ATTIVITA' SENSIBILI riportate nell'analisi dei rischi per le quali sono previste ipotesi di reato qualificabili come delitti in forma associativa</t>
  </si>
  <si>
    <t>CONTABILITA' E PREDISPOSIZIONE DEL BILANCIO -Predisposizione di situazioni patrimoniali funzionali alla realizzazione di: operazioni di aumento/riduzione del capitale sociale; altre operazioni su quote sociali o altre operazioni straordinarie.</t>
  </si>
  <si>
    <t>CONTABILITA' E PREDISPOSIZIONE DEL BILANCIO -Predisposizione del Bilancio ai fini del conteggio e conseguente versamento delle imposte sul reddito dell'azienda.</t>
  </si>
  <si>
    <t>CONTABILITA' E PREDISPOSIZIONE DEL BILANCIO - Gestione delle scritture contabili e dei libri sociali. Rapporti con gli organi di controllo  Sindaco Revisore), relativamente alle verifiche sulla gestione amministrativa/contabile e sul bilancio di esercizio e nelle attività di verifica della gestione aziendale.</t>
  </si>
  <si>
    <t>CONTABILITA' E PREDISPOSIZIONE DEL BILANCIO - Concorso attivo insieme all'autore del reato nella gestione delle scritture contabili e dei libri sociali. Rapporti con gli organi di controllo (Sindaco Revisore), relativamente alle verifiche sulla gestione amministrativa/contabile e sul bilancio di esercizio e nelle attività di verifica della gestione aziendale.</t>
  </si>
  <si>
    <t>In reato potrebbe realizzarsi emettendo o rilasciando fatture o altri documenti per operazioni inesistenti</t>
  </si>
  <si>
    <t>Il reato potrebbe realizzarsi con l'occultamento o la distruzione, sia cartacea che informatica, in tutto o in parte, delle scritture contabili o i documenti (contratti, pagamenti, corrispondenza) di cui è obbligatoria la conservazione</t>
  </si>
  <si>
    <t>Il reato potrebbe realizzarsi con la vendita dei beni sociali o altri atti fraudolenti sull'attivo patrimoniale</t>
  </si>
  <si>
    <t>Dichiarazione infedele (art. 4 D.Lgs 74/00)</t>
  </si>
  <si>
    <t>Il reato potrebbe realizzarsi mediante l'alterazione dei dati da riportare nelle dichiarazioni (redditi o IVA) indicando elementi attivi per un ammontare inferiore a quello effettivo od elementi passivi inesistenti</t>
  </si>
  <si>
    <t>Indebita compensazione (art. 10-quater D.Lgs 74/00)</t>
  </si>
  <si>
    <t>Il reato potrebbe realizzarsi utilizzando in compensazione importi non spettanti (certi nella loro esistenza e nell’ammontare ma ancora non utilizzabili o non più utilizzabili in compensazione, per qualsiasi ragione normativa) o inesistenti (di pura invenzione)</t>
  </si>
  <si>
    <t>Omessa dichiarazione (art. 5 DLgs 74/00)</t>
  </si>
  <si>
    <t>Il reato potrebbe realizzarsi attraverso la mancata presentazione della dichiarazione ai fini delle imposte sul reddito o dell'Iva, pur essendovi tenuto</t>
  </si>
  <si>
    <t>Gestione fatturazione attiva</t>
  </si>
  <si>
    <t>Gestione richieste autorizzazioni in capo ad ATER Belluno;
Gestione contratti e convenzioni anche con Enti Pubblici competenti;
Gestione procedimenti giudiziari.</t>
  </si>
  <si>
    <t>Gestione della documentazione</t>
  </si>
  <si>
    <t>GESTIONE AFFIDAMENTO DEI LAVORI, SERVIZI E FORNITURE - Emissione degli ordinativi di acquisto e controllo della loro soddisfazione
CONTABILITA' E PREDISPOSIZIONE DEL BILANCIO - Registrazione delle fatture e degli altri documenti passivi</t>
  </si>
  <si>
    <t>CONTABILITA' E PREDISPOSIZIONE DEL BILANCIO - Elaborazione e trasmissione dei dati da inserire nelle dichiarazioni
COMPILAZIONE E PRESENTAZIONE DELLE DICHIARAZIONI - Compilazione e controllo delle dichirazioni, presentazione delle dichiarazioni, conservazione della documentazione</t>
  </si>
  <si>
    <t>GESTIONE DELLA FATTURAZIONE ATTIVA - Emissione di fatture o altri documenti per operazioni inesistenti
CONTABILITA' E PREDISPOSIZIONE DEL BILANCIO - Registrazione delle fatture e degli altri documenti attivi</t>
  </si>
  <si>
    <t>CONTABILITA' E PREDISPOSIZIONE DEL BILANCIO - Rilevazione e gestione del credito compensabile
COMPILAZIONE E PRESENTAZIONE DELLE DICHIARAZIONI - Compilazione e controllo delle dichirazioni</t>
  </si>
  <si>
    <t>ICT - Salvataggio dati, blocco/tracciatura modifica/cancellazione dati
CONTABILITA' - Conservazione delle scritture contabili e della documentazione obbligatoria</t>
  </si>
  <si>
    <t>GESTIONE DELLE VENDITE DI ALLOGGI - Vendita dei beni sociali in blocco, apposizione di vincoli sui beni che ne limitano la commerciabilità (es. affitto ventennale a rata anticipata attualizzata o con facoltà di riscatto)
GESTIONE DELLA CONTABILITA' E BILANCIO D'ESERCIZIO - Pagamenti e/o trasferimento di disponibilità, cessione di crediti con corrispettivo incongruo o comunque distolto.</t>
  </si>
  <si>
    <t>GESTIONE DELLE VENDITE DI ALLOGGI - Vendita dei beni sociali in blocco,  apposizione di vincoli sui beni che ne limitano la commerciabilità (es. affitto ventennale a rata anticipata attualizzata o con facoltà di riscatto)
GESTIONE DELLA CONTABILITA' E BILANCIO D'ESERCIZIO - Pagamenti e/o trasferimento di disponibilità, cessione di crediti con corrispettivo incongruo o comunque distolto.</t>
  </si>
  <si>
    <t>Attuazione protocollo d'intesa per la sicurezza e regolarità dei cantieri edili della provincia di BELLUNO.
Rafforzamento controlli sulla sicurezza nei cantieri previsti dal protocollo.</t>
  </si>
  <si>
    <t>Attuazione protocollo d'intesa per la sicurezza e regolarità dei cantieri edili della provincia di BELLUNO</t>
  </si>
  <si>
    <t>F1</t>
  </si>
  <si>
    <t>F2</t>
  </si>
  <si>
    <t>F3</t>
  </si>
  <si>
    <t>F4</t>
  </si>
  <si>
    <t>F5</t>
  </si>
  <si>
    <t>F6</t>
  </si>
  <si>
    <t>F7</t>
  </si>
  <si>
    <t>F8</t>
  </si>
  <si>
    <t>F9</t>
  </si>
  <si>
    <t>F10</t>
  </si>
  <si>
    <t>DIRIGENTE AREA TECNICA
RUP
COMPONENTE COMMISSIONE DI GARA
DIRETTORE LAVORI</t>
  </si>
  <si>
    <t>DIRIGENTE AREA TECNICA 
RUP 
DIRETTORE LAVORI</t>
  </si>
  <si>
    <t>COORDINATORE DELLA SICUREZZA DIRETTORE LAVORI RUP</t>
  </si>
  <si>
    <t>C.D.A.  DIRIGENTE AREA AMMINISTRATIVA</t>
  </si>
  <si>
    <t>F18</t>
  </si>
  <si>
    <t>F19</t>
  </si>
  <si>
    <t>LIVELLO DI RISCHIO (PRELIMINARE)</t>
  </si>
  <si>
    <t>LIVELLO DI CONTROLLO</t>
  </si>
  <si>
    <t>UFF. RAGIONERIA ECONOMATO
CONSULENTE ESTERNO</t>
  </si>
  <si>
    <t>-</t>
  </si>
  <si>
    <t>C.D.A.  DIRIGENTE AREA TECNICA RUP MEMBRI COMMISSIONE DI GARA</t>
  </si>
  <si>
    <t>UFF. AFFARI GENERALI PROTOCOLLO SEGRETERIA CONTRATTI E APPALTI</t>
  </si>
  <si>
    <t>RUP DIRIGENTE AREA AMMINISTRATIVA</t>
  </si>
  <si>
    <t xml:space="preserve">DIRIGENTE AREA AMMINISTRATIVA </t>
  </si>
  <si>
    <t>UFF. RAGIONERIA ECONOMATO CANONI E MOROSITA' U.R.P.</t>
  </si>
  <si>
    <t>RESPONSABILI DI UFFICIO</t>
  </si>
  <si>
    <t>25duodecies (Impiego di lavoratori irregolari)</t>
  </si>
  <si>
    <t>UFF. SVILUPPO INFORMATICO E GESTIONE QUALITA' TUTTO IL PERSONALE AZIENDALE</t>
  </si>
  <si>
    <t xml:space="preserve">DIRIGENTE AREA AMMINISTRATIVA  </t>
  </si>
  <si>
    <t>UFF. INQUILINATO AFFARI LEGALI
UFF. RAGIONERIA ECONOMATO</t>
  </si>
  <si>
    <t>UTILIZZO DEL SISTEMA INFORMATICO: Alterazione dati nel sistema informatico della P.A. Le attività potenzialmente sensibili sono a titolo indicativo e non esaustivo: inserimento dati informatici nel sito dell'ANAC, Regione, Corte dei Conti, partecipazione a bandi telematici per il finanziamento di interventi.</t>
  </si>
  <si>
    <t>TUTTI I SOGGETTI APICALI</t>
  </si>
  <si>
    <t>AGEVOLAZIONI PUBBLICHE - Gestione dei rapporti con gli enti Pubblici finanziatori, locali, nazionali ed europei, per l'ottenimento di finanziamenti, contributi o erogazioni pubbliche finalizzati, a titolo esemplificativo, alla realizzazione/manutenzione di immobili, progetti di ricerca, all'attuazione di piani formativi aziendali ed in sede delle successive rendicontazioni e verifiche sull'utilizzo del finanziamento ricevuto. 
Le attività potenzialmente sensibili sono: - Ricerca delle fonti di finanziamento - Progettazione e attività di ricerca
- Contabilità e Rendicontazione - Piani formativi aziendali</t>
  </si>
  <si>
    <t>AZIENDA TERRITORIALE EDILIZIA DELLA PROVINCIA DI BELLUNO</t>
  </si>
  <si>
    <t>Art. 25quinquiesdecies (Reati tributari)</t>
  </si>
  <si>
    <t>MOLTO
ALTO</t>
  </si>
  <si>
    <t>Partecipazione a bandi di finanziamento. Richieste di finanziamento.</t>
  </si>
  <si>
    <t>Attività istituzionale, relazioni esterne</t>
  </si>
  <si>
    <t>Gestione del sistema informatico aziendale</t>
  </si>
  <si>
    <t>Gestione amministrativa del personale</t>
  </si>
  <si>
    <t>Direzione dei Lavori</t>
  </si>
  <si>
    <t>Gestione adempimenti societari</t>
  </si>
  <si>
    <t>Gestione affidamenti di lavori, servizi e forniture</t>
  </si>
  <si>
    <t>Gestione dei rapporti con gli utenti</t>
  </si>
  <si>
    <t>Stipula convenzioni con i Comuni</t>
  </si>
  <si>
    <t>Accesso abusivo ad un sistema informatico o telematico</t>
  </si>
  <si>
    <r>
      <rPr>
        <b/>
        <sz val="26"/>
        <color theme="2" tint="-0.249977111117893"/>
        <rFont val="Century Gothic"/>
        <family val="2"/>
      </rPr>
      <t xml:space="preserve">A  T E  R    B E L L U N O   </t>
    </r>
    <r>
      <rPr>
        <b/>
        <sz val="26"/>
        <color rgb="FF1F497D"/>
        <rFont val="Century Gothic"/>
        <family val="2"/>
      </rPr>
      <t xml:space="preserve">                  D O C U M E N T O                    D I                    A N A L I S I                  D E I              R I S C H  I                                (R I S K                          A S S E S S M E N T)</t>
    </r>
  </si>
  <si>
    <t>Processo</t>
  </si>
  <si>
    <t>PRESIDENTE C.D.A. 
DIRETTORE 
DIRIGENTE AREA TECNICA 
RUP</t>
  </si>
  <si>
    <t>PRESIDENTE C.D.A.  DIRETTORE 
DIRIGENTE AREA TECNICA
RUP
DIRETTORE LAVORI</t>
  </si>
  <si>
    <t>C.D.A. DIRETTORE DIRIGENTE AREA TECNICA RUP</t>
  </si>
  <si>
    <t>C.D.A. 
DIRETTORE 
DIRIGENTE AREA TECNICA</t>
  </si>
  <si>
    <t>DIRETTORE 
DIRIGENTE AREA AMMINISTRATIVA</t>
  </si>
  <si>
    <t>DIRETTORE DIRIGENTE AREA TECNICA  
RUP
DIRETTORE LAVORI</t>
  </si>
  <si>
    <t>C.D.A. DIRETTORE DIRIGENTI</t>
  </si>
  <si>
    <t>PRESIDENTE C.D.A.
DIRETTORE
COMPONENTE COMMISSIONE DI CONCORSO</t>
  </si>
  <si>
    <t>C.D.A.  
DIRETTORE
DIRIGENTE AREA TECNICA</t>
  </si>
  <si>
    <t xml:space="preserve">DIRETTORE 
DIRIGENTE AREA TECNICA 
RUP 
DIRETTORE LAVORI </t>
  </si>
  <si>
    <t>C.D.A. 
DIRETTORE
DIRIGENTE AREA TECNICA 
RUP 
MEMBRI COMMISSIONE DI GARA</t>
  </si>
  <si>
    <t>DIRETTORE DIRIGENTE AREA AMMINISTRATIVA</t>
  </si>
  <si>
    <t>C.D.A.  DIRETTORE</t>
  </si>
  <si>
    <t>C.D.A. DIRETTORE DIRIGENTE AREA AMMINISTRATIVA</t>
  </si>
  <si>
    <t>C.D.A. 
DIRETTORE 
DIRIGENTE AREA AMMINISTRATIVA</t>
  </si>
  <si>
    <t>DATORE DI LAVORO RESPONSABILE SPP DIRETTORE PREPOSTI</t>
  </si>
  <si>
    <t xml:space="preserve">C.D.A. DIRETTORE RUP DIRIGENTE AREA AMMINISTRATIVA </t>
  </si>
  <si>
    <t>Vedi misure di cui alla scheda nr.2. Attività di Vigilanza sul Modello 231.</t>
  </si>
  <si>
    <t>Vedi misura di cui alla scheda nr.13. Adempimenti GDPR e procedure relative. Attività di Vigilanza sul Modello 231.</t>
  </si>
  <si>
    <t>Vedi misura di cui alla scheda nr.13. Attività di Vigilanza sul Modello 231.</t>
  </si>
  <si>
    <t>Vedi misure di cui alla scheda nr.19. Attuazione delle misure previste nel Piano di prevenzione della corruzione. Attività di Vigilanza sul Modello 231.</t>
  </si>
  <si>
    <t>Vedi misure previste scheda nr. 14. Attività di Vigilanza sul Modello 231.</t>
  </si>
  <si>
    <t>Vedi misure di cui ai punti scheda nr. 2 e 3. Attuazione delle misure previste nel Piano di prevenzione della corruzione.</t>
  </si>
  <si>
    <t>Vedi misure di cui ai punti scheda nr. 2 e 3.
Attuazione delle misure previste nel Piano di prevenzione della corruzione. Attività di Vigilanza sul Modello 231.</t>
  </si>
  <si>
    <t>Gestione dei contratti pubblici 
(Fase di esecuzione del contratto /Direzione Lavori)</t>
  </si>
  <si>
    <t>Gestione dei contratti pubblici (Gestione degli affidamenti di servizi e forniture)</t>
  </si>
  <si>
    <t>Gestione dei contratti pubblici (Fase di gestione degli affidamenti di lavori, servizi e forniture;
Direzione dei Lavori).</t>
  </si>
  <si>
    <t>Gestione dei contratti pubblici 
(Fase di Progettazione degli interventi; Direzione dei lavori)</t>
  </si>
  <si>
    <t>Gestione dei contratti pubblici (Fase di progettazione degli interventi; gestione degli affidamenti).</t>
  </si>
  <si>
    <t>Gestione dei rapporti con gli utenti (provvedimenti amministrativi)</t>
  </si>
  <si>
    <t>PROVVEDIMENTI AMM.VI: CONTRATTI, VARIAZIONI, MOROSITA'                                                                                        - Gestione dei rapporti con gli assegnatari degli alloggi
Le potenziali attività sensibili individuate sono: 
- Gestione del rapporto locativo
- Gestione della morosità 
- Rateizzazione e verifica dei pagamenti</t>
  </si>
  <si>
    <t>Categorie di reato ex D.Lgs 231/01</t>
  </si>
  <si>
    <t>LIVELLO DI RISCHIO</t>
  </si>
  <si>
    <t>Il rischio potenziale potrebbe concretizzarsi, in via residuale rispetto ai reati di corruzione-induzione indebita, nell'ipotesi in cui il vertice dell'Ente offra/prometta denaro o altra utilità al vertice della controparte societaria con cui è in atto un contenzioso, al fine di aggiudicarsi la vittoria dello stesso oppure di addivenire ad un compromesso per chiuderlo.
Nell'ipotesi di istigazione alla corruzione tra privati, il reato si configurerebbe anche nel caso in cui la controparte non accettasse l'offerta/dazione di denaro e/o altra utilità</t>
  </si>
  <si>
    <t>Frode nelle pubbliche forniture</t>
  </si>
  <si>
    <t>Concorso con l'impresa appaltatrice nella relizzazione del reato di frode nelle pubbliche forniture, omettendo volontariamente controlli - o occultando l'esito- sulla corretta esecuzione del contratto rispetto alle condizioni del contratto</t>
  </si>
  <si>
    <t>DIRIGENTE AREA TECNICA
RUP
DIRETTORE LAVORI</t>
  </si>
  <si>
    <t>DIREZIONE LAVORI - Non sufficiente e/o omesso controllo sulla qualità/quantità dei materiali impiegati in cantiere in rapporto al capitolato delle opere e del contratto di appalto stipulato.</t>
  </si>
  <si>
    <t>DIREZIONE LAVORI - Richiesta di provvedimenti amm.vi verso enti pubblici necessari per l'avvio di lavori di costruzione, ristrutturazione e manutenzione  degli immobili, nonché gestione dei rapporti con gli Enti Pubblici competenti in occasione di verifiche, ispezioni e accertamenti (ad es. nell'ambito di denuncia inizio attività, autorizzazioni paesaggistiche, permesso di costruire, agibilità dei locali, certificati di prevenzione incendi, ecc.).
Le attività potenzialmente sensibili sono:
- Gestione degli adempimenti in carico alla DL
- Rapporti con enti pubblici in fase di richieste autorizzative.</t>
  </si>
  <si>
    <t xml:space="preserve">DIREZIONE LAVORI- Richiesta di provvedimenti amm.vi necessari per l'avvio di lavori di costruzione, ristrutturazione e manutenzione  degli immobili, nonché gestione dei rapporti con gli Enti Pubblici competenti in occasione di verifiche, ispezioni e accertamenti (ad es. nell'ambito di denuncia inizio attività, autorizzazioni paesaggistiche, permesso di costruire, agibilità dei locali, certificati di prevenzione incendi, ecc.).
Le attività potenzialmente sensibili sono:
- Gestione degli adempimenti in carico alla DL
- Rapporti con enti pubblici in fase di richieste autorizzative.
</t>
  </si>
  <si>
    <t>Peculato</t>
  </si>
  <si>
    <t>Abuso d'ufficio</t>
  </si>
  <si>
    <t>Concorso in qualità di extraneus nella condotta appropriativa di un pubblico ufficiale o i.p.s. esterno, al fine di avvantaggiare l'Ente, nell'ambito di progetti che coinvolgono gli interessi finanziari dell'Unione Europea.</t>
  </si>
  <si>
    <t>Violazione degli obblighi di astensione in presenza di una situazione di conflitto di interessi ovvero violazione di specifiche regole di condotta espressamente previste dalla
legge o da atti aventi forza di legge e
dalle quali non residuino margini di
discrezionalità, con interesse o vantaggio per l'Ente, nell'ambito di progetti che coinvolgono gli interessi finanziari dell'Unione Europea.</t>
  </si>
  <si>
    <t xml:space="preserve">DIRIGENTE AREA TECNICA
DIRETTORE LAVORI
RUP </t>
  </si>
  <si>
    <t>AGEVOLAZIONI PUBBLICHE - Gestione dei rapporti con gli enti Pubblici finanziatori in ambito europeo, per l'ottenimento di finanziamenti, contributi o erogazioni pubbliche finalizzati, a titolo esemplificativo, alla realizzazione/manutenzione di immobili, progetti di ricerca.</t>
  </si>
  <si>
    <t>C.D.A.
DIRETTORE GENERALE
DIRIGENTI</t>
  </si>
  <si>
    <t>DIRETTORE GENERALE
DIRIGENTI</t>
  </si>
  <si>
    <t>PROVVEDIMENTI AMM.VI: verso gli utenti e verso le imprese affidatarie.</t>
  </si>
  <si>
    <t>DIRETTORE LAVORI RUP C.S.E.</t>
  </si>
  <si>
    <t>Art. Octies-1 (Strumenti di pagamento diversi dal contante)</t>
  </si>
  <si>
    <t>Art. 25-Septiesdecies (Delitti contro il patrimonio culturale)</t>
  </si>
  <si>
    <r>
      <t>Art</t>
    </r>
    <r>
      <rPr>
        <sz val="18"/>
        <color rgb="FF222222"/>
        <rFont val="Arial"/>
        <family val="2"/>
      </rPr>
      <t>. 25-Septiesdecies</t>
    </r>
  </si>
  <si>
    <t>Art. 25-Duodevicies (Riciclaggio di beni culturali e devastazione e saccheggio di beni culturali e paesaggistici)</t>
  </si>
  <si>
    <r>
      <t>Art</t>
    </r>
    <r>
      <rPr>
        <sz val="18"/>
        <color rgb="FF222222"/>
        <rFont val="Arial"/>
        <family val="2"/>
      </rPr>
      <t>. 25-Duodevicies</t>
    </r>
  </si>
  <si>
    <r>
      <t>Art</t>
    </r>
    <r>
      <rPr>
        <sz val="18"/>
        <color rgb="FF222222"/>
        <rFont val="Arial"/>
        <family val="2"/>
      </rPr>
      <t>. 25-Octies 1</t>
    </r>
  </si>
  <si>
    <t>Il reato potrebbe realizzarsi attraverso l'Utilizzo di carte di credito aziendali per il pagamento di spese nonchè la gestione del sistema informativo aziendale finalizzato alla realizzazione di un trasferimento di denaro, di valore monetario o di valuta virtuale.</t>
  </si>
  <si>
    <t>UTILIZZO DELLE CARTE DI CREDITO - per il pagamento di spese
GESTIONE DEL SISTEMA INFORMATICO FINALIZZATO AL TRASFERIMENTO DI DENARO</t>
  </si>
  <si>
    <t>Modulo assegnazione carta di credito</t>
  </si>
  <si>
    <t>Distruzione, dispersione, deterioramento, deturpamento, imbrattamento e uso illecito di beni culturali e paesaggistici (articolo 518-duodecies c.p.).</t>
  </si>
  <si>
    <t>Mancato rispetto delle previsioni per la conservazione degli immobili (e del patrimonio in generale) rientrante nella nozione di bene culturale</t>
  </si>
  <si>
    <t>C.D.A. DIRETTORE DIRIGENTE AREA TECNICA</t>
  </si>
  <si>
    <t>Progettazione interventi di manutenzione</t>
  </si>
  <si>
    <t xml:space="preserve">VERIFICA DEI VINCOLI ESISTENTI - In relazione agli immobili con oltre 70 anni di vita e di eventuali beni mobili (es. archivi storici) attivare le procedure previste per la richiesta di nulla osta alla soprintendenza.
</t>
  </si>
  <si>
    <t>Rafforzamento controlli in fase di verifica dei vincoli esistenti sul patrimonio mobile ed immobile</t>
  </si>
  <si>
    <t>DIRETTORE DIRIGENTE AREA TECNICA</t>
  </si>
  <si>
    <t>Adeguamento procedura su eredità giacenti</t>
  </si>
  <si>
    <t>Indebito utilizzo e falsificazione di strumenti di pagamento diversi dai contanti (art. 493-ter c.p.).
Frode informatica aggravata dalla realizzazione di un trasferimento di denaro, di valore monetario o di valuta virtuale (art. 640-ter c.p.).</t>
  </si>
  <si>
    <t>Riciclaggio di beni culturali (art. 518-sexies c.p.)</t>
  </si>
  <si>
    <t>Trasferimento o altre operazioni su beni culturali mobili rinvenuti all’interno di immobili in locazione abbandonati dal precedente locatario o in caso di suo decesso.
Vendita di alloggi rientranti nella definizione di bene culturale privi di nulla osta della soprintendenza.</t>
  </si>
  <si>
    <t>Ripresa in carico degli alloggi
Vendita alloggi ERP</t>
  </si>
  <si>
    <t xml:space="preserve">VERIFICA DEL CONTENUTO DEGLI ALLOGGI DISMESSI - corretto inventario dei beni mobili e gestione successiva dell'eredità giacente.
VERIFICA PRELAZIONE SU IMMOBILI IN VENDITA-richiesta nulla osta per gli immobili con oltre 70 anni di vita
</t>
  </si>
  <si>
    <t>25octies-1 (Delitti in materia di strumenti di pagamento diversi dal contante)</t>
  </si>
  <si>
    <t>Art. 25-septiesdecies. Delitti contro il patrimonio culturale</t>
  </si>
  <si>
    <t>Art. 25-duodevicies “Riciclaggio di beni culturali e devastazione e saccheggio di beni culturali e paesaggistici”</t>
  </si>
  <si>
    <t>Malversazione di erogazioni pubbliche</t>
  </si>
  <si>
    <t>Indebita percezione di erogazioni pubbliche</t>
  </si>
  <si>
    <t>Turbata libertà degli incanti</t>
  </si>
  <si>
    <t xml:space="preserve">Turbata libertà del procedimento di scelta del contraente </t>
  </si>
  <si>
    <t>DIRIGENTE AREA TECNICA
RUP</t>
  </si>
  <si>
    <t>UFF. PROGETTI
APPALTI</t>
  </si>
  <si>
    <t>Predisposizione dei documenti di gara (bando, capitolato tecnico o documenti equivalenti) per la realizzazione di una procedura di affidamento di lavori (interventi sul patrimonio), forniture o servizi.</t>
  </si>
  <si>
    <t>Alterare il bando di gara (o altro documento di gara) al fine di favorire in modo indebito un concorrente o predeterminare la platea dei concorrenti, al fine di conseguire un vantaggio per l'Ente.</t>
  </si>
  <si>
    <t>Gestione dei contratti pubblici (Fase di gestione degli affidamenti di lavori, servizi e forniture).</t>
  </si>
  <si>
    <t>DIRIGENTE AREA TECNICA
RUP
COMPONENTE COMMISSIONE DI GARA</t>
  </si>
  <si>
    <t xml:space="preserve">Utilizzare, successivamente alla pubblicazione di un bando (o avviso, o mezzo equivalente), mezzi fraudolenti o con minacce, violenze, o attraverso doni, promesse, impedire lo svolgimento di una procedura di gara o turbarne la sua effettuazione o l'allontanamento degli offerenti dalla partecipazione, al fine di favorire l'Ente. </t>
  </si>
  <si>
    <t>Gestione dei contratti pubblici (Fase di progettazione degli interventi).</t>
  </si>
  <si>
    <t>PROCEDIMENTI DI GARA: Potenziali attività sensibili correlate:
- svolgimento della procedura di gara
- svolgimento delle sedute della commissione di gara /seggio di gara</t>
  </si>
  <si>
    <t>Trasferimento fraudolento di valori (art. 512-bis)</t>
  </si>
  <si>
    <t>il reato potrebbe realizzarsi attribuendo fittiziamente ad altri la titolarità o la disponibilità di denaro, beni o altre utilità al fine di eludere misure ablatorie o le norme in materia di prevenzione patrimoniale o di contrabbando o al fine di agevolare la commissione dei reati di ricettazione, riciclaggio e di rimpiego di beni di provenienza illecita</t>
  </si>
  <si>
    <t xml:space="preserve">OPERAZIONI SUL PATRIMONIO SOCIALE
</t>
  </si>
  <si>
    <t>Indebita destinazione di denaro o cose mobili.</t>
  </si>
  <si>
    <t>Utilizzare fondi o beni mobili, di cui l'incaricato pubblico ha la disponibilità per ragioni d'ufficio, ad un uso diverso da quello imposto da rigide normative di legge, procurando un ingiusto vantaggio patrimoniale o un danno ingiusto.</t>
  </si>
  <si>
    <t>UFF. PROGETTI
APPALTI e UFF.RAGIONERIA</t>
  </si>
  <si>
    <t>Gestione dei contratti pubblici e gestione della contabilità</t>
  </si>
  <si>
    <t>25 undecies (Reati ambientali)</t>
  </si>
  <si>
    <t>25 undecies</t>
  </si>
  <si>
    <t xml:space="preserve">Abbandono di rifiuti non pericolosi </t>
  </si>
  <si>
    <t>Il reato potrebbe configurarsi  non solo se vi è la volontà deliberata di inquinare, ma più frequentemente per: -negligenza o imperizia. Un operaio che, per ignoranza delle procedure, smaltisce vecchie caldaie o infissi nei normali cassonetti stradali;
-inosservanza di leggi e regolamenti: Un Direttore dei Lavori (RUP) che omette di richiedere alla ditta appaltatrice i Formulari di Identificazione dei Rifiuti (FIR) a fine cantiere, non supervisionando il corretto iter logistico.</t>
  </si>
  <si>
    <t>Abbandono di rifiuti pericolosi</t>
  </si>
  <si>
    <t>Il reato potrebbe configurarsi se la ditta incaricata della bonifica abbandona i rifiuti pericolosi in aree di cantiere o in discariche abusive, i soggetti apicali dell'ATER ne rispondono in concorso se: - hanno omesso di verificare l'iscrizione della ditta all'Albo Nazionale Gestori Ambientali; 
- non hanno preteso la tracciabilità dei flussi tramite l'esibizione dei Formulari di Identificazione dei Rifiuti, recanti i corretti codici speculari pericolosi.</t>
  </si>
  <si>
    <t>Omessa bonifica</t>
  </si>
  <si>
    <r>
      <t xml:space="preserve">Si tratta di un delitto punibile a titolo di </t>
    </r>
    <r>
      <rPr>
        <b/>
        <sz val="11"/>
        <color theme="1"/>
        <rFont val="Calibri"/>
        <family val="2"/>
        <scheme val="minor"/>
      </rPr>
      <t>dolo generico</t>
    </r>
    <r>
      <rPr>
        <sz val="11"/>
        <color theme="1"/>
        <rFont val="Calibri"/>
        <family val="2"/>
        <scheme val="minor"/>
      </rPr>
      <t>: è sufficiente la consapevolezza dell'obbligo di bonificare (o del provvedimento dell'autorità) e la volontà di non adempiere nei tempi previsti.</t>
    </r>
  </si>
  <si>
    <t>Il reato non si configura per una condotta commissiva (inquinare), ma per una condotta omissiva ossia il non fare ciò che la legge o un'autorità impongono per risanare un sito contaminato.</t>
  </si>
  <si>
    <t>DIREZIONE LAVORI - Gestione dei controlli e delle verifiche nei confronti delle ditte appaltatrici in sede di bonifica.</t>
  </si>
  <si>
    <t>Impedimento del controllo ambientale</t>
  </si>
  <si>
    <t>Il reato si configura quando  quando un dipendente, un dirigente o il referente di un cantiere ostacola, ritarda o elude l'attività ispettiva degli organi di controllo incaricati di verificarela conformità ambienta delle strutture o delle attività dell'ente.</t>
  </si>
  <si>
    <t>Attività potenzialmente sensibili: - gestione dei fondi PNRR o Superbonus;- utilizzare le somme stanziate da leggi regionali o nazionali per scopi specifici es. fondi per l'abbattimento delle barriere architettoniche;- corretta gestione degli incassi, delle cauzioni e della Tesoreria.</t>
  </si>
  <si>
    <t>DIREZIONE LAVORI - Gestione dei controlli e delle verifiche nei confronti delle ditte appaltatrici.</t>
  </si>
  <si>
    <t>Art. 25 Octies-1 (Strumenti di pagamento diversi dal contante)</t>
  </si>
  <si>
    <t>Art.25 -Octies 2</t>
  </si>
  <si>
    <t>Reati in materia di violazione di misure restrittive dell'Unione europea</t>
  </si>
  <si>
    <t>DIRETTORE DIRIGENTE AREA AMMINISTRATIVA DIRIGENTE AREA TECNICA</t>
  </si>
  <si>
    <t>AREA TECNICA E UFFICIO INQUILINATO</t>
  </si>
  <si>
    <t xml:space="preserve">25 – OCTIES- 2, che punisce le violazioni delle sanzioni e degli embarghi imposti dall’UE </t>
  </si>
  <si>
    <t>Gestione dei contratti pubblici e assegnazione alloggi</t>
  </si>
  <si>
    <t>Verifiche nei confronti delle ditte appaltatrici e graduatorie</t>
  </si>
  <si>
    <t>Il reato potrebbe realizzarsi principalmente nell'ambito degli appalti pubblici o più in generale a qualsiasi forma di vantaggio o agevolazione economica diretta volta all'assegnazione dell'alloggio ad un soggetto inserito nelle graduatorie.</t>
  </si>
  <si>
    <t>Verifica delle black list dell'UE in fase do assenazione d'alloggio o do aggiudicazione d'appalto.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</si>
</sst>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1" x14ac:knownFonts="1">
    <font>
      <sz val="11"/>
      <color theme="1"/>
      <name val="Calibri"/>
      <family val="2"/>
      <scheme val="minor"/>
    </font>
    <font>
      <sz val="11"/>
      <color rgb="FF000000"/>
      <name val="Century Gothic"/>
      <family val="2"/>
    </font>
    <font>
      <b/>
      <sz val="16"/>
      <color rgb="FF1F497D"/>
      <name val="Century Gothic"/>
      <family val="2"/>
    </font>
    <font>
      <sz val="12"/>
      <color rgb="FF000000"/>
      <name val="Century Gothic"/>
      <family val="2"/>
    </font>
    <font>
      <sz val="14"/>
      <name val="Century Gothic"/>
      <family val="2"/>
    </font>
    <font>
      <sz val="11"/>
      <name val="Century Gothic"/>
      <family val="2"/>
    </font>
    <font>
      <b/>
      <sz val="11"/>
      <color theme="1"/>
      <name val="Calibri"/>
      <family val="2"/>
      <scheme val="minor"/>
    </font>
    <font>
      <sz val="12"/>
      <name val="Century Gothic"/>
      <family val="2"/>
    </font>
    <font>
      <sz val="12"/>
      <name val="Calibri"/>
      <family val="2"/>
      <scheme val="minor"/>
    </font>
    <font>
      <sz val="11"/>
      <color theme="0"/>
      <name val="Calibri"/>
      <family val="2"/>
      <scheme val="minor"/>
    </font>
    <font>
      <sz val="10"/>
      <name val="Arial"/>
      <family val="2"/>
    </font>
    <font>
      <b/>
      <sz val="12"/>
      <color indexed="9"/>
      <name val="Arial"/>
      <family val="2"/>
    </font>
    <font>
      <b/>
      <sz val="10"/>
      <color indexed="9"/>
      <name val="Arial"/>
      <family val="2"/>
    </font>
    <font>
      <sz val="11"/>
      <name val="Calibri"/>
      <family val="2"/>
      <scheme val="minor"/>
    </font>
    <font>
      <b/>
      <sz val="11"/>
      <color rgb="FFFF0000"/>
      <name val="Calibri"/>
      <family val="2"/>
      <scheme val="minor"/>
    </font>
    <font>
      <b/>
      <sz val="10"/>
      <name val="Arial"/>
      <family val="2"/>
    </font>
    <font>
      <sz val="16"/>
      <name val="Century Gothic"/>
      <family val="2"/>
    </font>
    <font>
      <sz val="22"/>
      <name val="Century Gothic"/>
      <family val="2"/>
    </font>
    <font>
      <sz val="16"/>
      <color rgb="FF1F497D"/>
      <name val="Century Gothic"/>
      <family val="2"/>
    </font>
    <font>
      <sz val="16"/>
      <color theme="1"/>
      <name val="Calibri"/>
      <family val="2"/>
      <scheme val="minor"/>
    </font>
    <font>
      <sz val="18"/>
      <name val="Century Gothic"/>
      <family val="2"/>
    </font>
    <font>
      <sz val="18"/>
      <name val="Calibri"/>
      <family val="2"/>
      <scheme val="minor"/>
    </font>
    <font>
      <sz val="18"/>
      <color theme="0"/>
      <name val="Century Gothic"/>
      <family val="2"/>
    </font>
    <font>
      <sz val="18"/>
      <color rgb="FF1F497D"/>
      <name val="Century Gothic"/>
      <family val="2"/>
    </font>
    <font>
      <sz val="18"/>
      <color theme="3"/>
      <name val="Century Gothic"/>
      <family val="2"/>
    </font>
    <font>
      <sz val="18"/>
      <color rgb="FFFFFFFF"/>
      <name val="Century Gothic"/>
      <family val="2"/>
    </font>
    <font>
      <b/>
      <sz val="18"/>
      <color theme="5"/>
      <name val="Century Gothic"/>
      <family val="2"/>
    </font>
    <font>
      <b/>
      <sz val="26"/>
      <color rgb="FF1F497D"/>
      <name val="Century Gothic"/>
      <family val="2"/>
    </font>
    <font>
      <b/>
      <sz val="16"/>
      <color theme="3"/>
      <name val="Century Gothic"/>
      <family val="2"/>
    </font>
    <font>
      <sz val="18"/>
      <color theme="1"/>
      <name val="Corbel"/>
      <family val="2"/>
    </font>
    <font>
      <b/>
      <sz val="12"/>
      <color rgb="FF808080"/>
      <name val="Corbel"/>
      <family val="2"/>
    </font>
    <font>
      <sz val="18"/>
      <color theme="1"/>
      <name val="Century Gothic"/>
      <family val="2"/>
    </font>
    <font>
      <sz val="16"/>
      <color theme="1"/>
      <name val="Corbel"/>
      <family val="2"/>
    </font>
    <font>
      <sz val="18"/>
      <color rgb="FFFF0000"/>
      <name val="Century Gothic"/>
      <family val="2"/>
    </font>
    <font>
      <b/>
      <sz val="12"/>
      <color rgb="FF808080"/>
      <name val="Arial"/>
      <family val="2"/>
    </font>
    <font>
      <b/>
      <sz val="8"/>
      <color rgb="FF808080"/>
      <name val="Arial"/>
      <family val="2"/>
    </font>
    <font>
      <sz val="18"/>
      <color theme="1"/>
      <name val="Arial"/>
      <family val="2"/>
    </font>
    <font>
      <sz val="11"/>
      <color theme="1"/>
      <name val="Arial"/>
      <family val="2"/>
    </font>
    <font>
      <b/>
      <sz val="18"/>
      <color rgb="FF1F497D"/>
      <name val="Arial"/>
      <family val="2"/>
    </font>
    <font>
      <sz val="20"/>
      <color theme="1"/>
      <name val="Arial"/>
      <family val="2"/>
    </font>
    <font>
      <b/>
      <sz val="11"/>
      <color theme="1"/>
      <name val="Arial"/>
      <family val="2"/>
    </font>
    <font>
      <sz val="16"/>
      <color theme="1"/>
      <name val="Arial"/>
      <family val="2"/>
    </font>
    <font>
      <b/>
      <sz val="16"/>
      <color theme="1"/>
      <name val="Arial"/>
      <family val="2"/>
    </font>
    <font>
      <sz val="18"/>
      <color rgb="FF222222"/>
      <name val="Arial"/>
      <family val="2"/>
    </font>
    <font>
      <sz val="18"/>
      <color theme="1"/>
      <name val="Century Gothic"/>
      <family val="2"/>
    </font>
    <font>
      <b/>
      <sz val="9"/>
      <color indexed="81"/>
      <name val="Tahoma"/>
      <family val="2"/>
    </font>
    <font>
      <sz val="9"/>
      <color indexed="81"/>
      <name val="Tahoma"/>
      <family val="2"/>
    </font>
    <font>
      <sz val="8"/>
      <name val="Calibri"/>
      <family val="2"/>
      <scheme val="minor"/>
    </font>
    <font>
      <b/>
      <sz val="26"/>
      <color theme="2" tint="-0.249977111117893"/>
      <name val="Century Gothic"/>
      <family val="2"/>
    </font>
    <font>
      <b/>
      <sz val="12"/>
      <color theme="1"/>
      <name val="Arial"/>
      <family val="2"/>
    </font>
    <font>
      <sz val="12"/>
      <color theme="1"/>
      <name val="Arial"/>
      <family val="2"/>
    </font>
  </fonts>
  <fills count="25">
    <fill>
      <patternFill patternType="none"/>
    </fill>
    <fill>
      <patternFill patternType="gray125"/>
    </fill>
    <fill>
      <patternFill patternType="solid">
        <fgColor theme="0"/>
        <bgColor rgb="FF000000"/>
      </patternFill>
    </fill>
    <fill>
      <patternFill patternType="solid">
        <fgColor rgb="FFC4BD97"/>
        <bgColor rgb="FF000000"/>
      </patternFill>
    </fill>
    <fill>
      <patternFill patternType="solid">
        <fgColor theme="0" tint="-0.14999847407452621"/>
        <bgColor rgb="FF000000"/>
      </patternFill>
    </fill>
    <fill>
      <patternFill patternType="solid">
        <fgColor theme="0" tint="-0.499984740745262"/>
        <bgColor rgb="FF000000"/>
      </patternFill>
    </fill>
    <fill>
      <patternFill patternType="solid">
        <fgColor theme="0" tint="-0.249977111117893"/>
        <bgColor rgb="FF000000"/>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indexed="56"/>
        <bgColor indexed="64"/>
      </patternFill>
    </fill>
    <fill>
      <patternFill patternType="solid">
        <fgColor indexed="10"/>
        <bgColor indexed="64"/>
      </patternFill>
    </fill>
    <fill>
      <patternFill patternType="solid">
        <fgColor indexed="41"/>
        <bgColor indexed="64"/>
      </patternFill>
    </fill>
    <fill>
      <patternFill patternType="solid">
        <fgColor theme="6" tint="0.39997558519241921"/>
        <bgColor indexed="64"/>
      </patternFill>
    </fill>
    <fill>
      <patternFill patternType="solid">
        <fgColor theme="2"/>
        <bgColor indexed="64"/>
      </patternFill>
    </fill>
    <fill>
      <patternFill patternType="solid">
        <fgColor rgb="FFC00000"/>
        <bgColor indexed="64"/>
      </patternFill>
    </fill>
    <fill>
      <patternFill patternType="solid">
        <fgColor theme="2" tint="-9.9978637043366805E-2"/>
        <bgColor indexed="64"/>
      </patternFill>
    </fill>
    <fill>
      <patternFill patternType="solid">
        <fgColor theme="6" tint="0.59996337778862885"/>
        <bgColor indexed="64"/>
      </patternFill>
    </fill>
    <fill>
      <patternFill patternType="solid">
        <fgColor theme="0" tint="-0.14999847407452621"/>
        <bgColor indexed="64"/>
      </patternFill>
    </fill>
    <fill>
      <patternFill patternType="solid">
        <fgColor theme="6" tint="0.39997558519241921"/>
        <bgColor rgb="FF000000"/>
      </patternFill>
    </fill>
    <fill>
      <patternFill patternType="solid">
        <fgColor theme="0" tint="-4.9989318521683403E-2"/>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FFC000"/>
        <bgColor indexed="64"/>
      </patternFill>
    </fill>
  </fills>
  <borders count="54">
    <border>
      <left/>
      <right/>
      <top/>
      <bottom/>
      <diagonal/>
    </border>
    <border>
      <left style="thin">
        <color rgb="FFBFBFBF"/>
      </left>
      <right style="thin">
        <color rgb="FFBFBFBF"/>
      </right>
      <top style="thin">
        <color rgb="FFBFBFBF"/>
      </top>
      <bottom style="thin">
        <color rgb="FFBFBFB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style="thin">
        <color theme="0" tint="-0.34998626667073579"/>
      </right>
      <top/>
      <bottom/>
      <diagonal/>
    </border>
    <border>
      <left style="thin">
        <color theme="0" tint="-0.34998626667073579"/>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thin">
        <color theme="4" tint="0.39997558519241921"/>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indexed="65"/>
      </left>
      <right/>
      <top style="thin">
        <color indexed="65"/>
      </top>
      <bottom/>
      <diagonal/>
    </border>
    <border>
      <left style="thin">
        <color indexed="65"/>
      </left>
      <right style="thin">
        <color rgb="FF999999"/>
      </right>
      <top style="thin">
        <color indexed="65"/>
      </top>
      <bottom/>
      <diagonal/>
    </border>
    <border>
      <left style="thin">
        <color rgb="FF999999"/>
      </left>
      <right/>
      <top style="thin">
        <color indexed="65"/>
      </top>
      <bottom style="thin">
        <color rgb="FF999999"/>
      </bottom>
      <diagonal/>
    </border>
    <border>
      <left style="thin">
        <color indexed="65"/>
      </left>
      <right/>
      <top style="thin">
        <color indexed="65"/>
      </top>
      <bottom style="thin">
        <color rgb="FF999999"/>
      </bottom>
      <diagonal/>
    </border>
    <border>
      <left style="thin">
        <color indexed="65"/>
      </left>
      <right style="thin">
        <color rgb="FF999999"/>
      </right>
      <top style="thin">
        <color indexed="65"/>
      </top>
      <bottom style="thin">
        <color rgb="FF999999"/>
      </bottom>
      <diagonal/>
    </border>
    <border>
      <left style="thin">
        <color theme="0" tint="-0.499984740745262"/>
      </left>
      <right/>
      <top/>
      <bottom/>
      <diagonal/>
    </border>
    <border>
      <left style="thin">
        <color rgb="FF7F7F7F"/>
      </left>
      <right style="thin">
        <color rgb="FF7F7F7F"/>
      </right>
      <top style="thin">
        <color rgb="FF7F7F7F"/>
      </top>
      <bottom style="thin">
        <color rgb="FF7F7F7F"/>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indexed="64"/>
      </left>
      <right style="thin">
        <color theme="0" tint="-0.34998626667073579"/>
      </right>
      <top style="thin">
        <color indexed="64"/>
      </top>
      <bottom style="thin">
        <color theme="0" tint="-0.34998626667073579"/>
      </bottom>
      <diagonal/>
    </border>
    <border>
      <left style="thin">
        <color theme="0" tint="-0.34998626667073579"/>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top style="thin">
        <color theme="0" tint="-0.34998626667073579"/>
      </top>
      <bottom style="thin">
        <color indexed="64"/>
      </bottom>
      <diagonal/>
    </border>
    <border>
      <left style="thin">
        <color theme="0" tint="-0.34998626667073579"/>
      </left>
      <right style="thin">
        <color indexed="64"/>
      </right>
      <top style="thin">
        <color theme="0" tint="-0.34998626667073579"/>
      </top>
      <bottom style="thin">
        <color indexed="64"/>
      </bottom>
      <diagonal/>
    </border>
  </borders>
  <cellStyleXfs count="3">
    <xf numFmtId="0" fontId="0" fillId="0" borderId="0"/>
    <xf numFmtId="0" fontId="10" fillId="0" borderId="0"/>
    <xf numFmtId="0" fontId="10" fillId="0" borderId="0"/>
  </cellStyleXfs>
  <cellXfs count="271">
    <xf numFmtId="0" fontId="0" fillId="0" borderId="0" xfId="0"/>
    <xf numFmtId="0" fontId="4" fillId="6" borderId="1" xfId="0" applyFont="1" applyFill="1" applyBorder="1" applyAlignment="1" applyProtection="1">
      <alignment horizontal="center" vertical="center" wrapText="1"/>
      <protection locked="0"/>
    </xf>
    <xf numFmtId="0" fontId="5" fillId="0" borderId="1" xfId="0" applyFont="1" applyBorder="1" applyAlignment="1" applyProtection="1">
      <alignment vertical="center" wrapText="1"/>
      <protection locked="0"/>
    </xf>
    <xf numFmtId="0" fontId="0" fillId="0" borderId="0" xfId="0" applyAlignment="1">
      <alignment wrapText="1"/>
    </xf>
    <xf numFmtId="0" fontId="0" fillId="0" borderId="0" xfId="0" applyProtection="1">
      <protection locked="0"/>
    </xf>
    <xf numFmtId="0" fontId="6" fillId="0" borderId="3" xfId="0" applyFont="1" applyBorder="1" applyAlignment="1" applyProtection="1">
      <alignment horizontal="center" vertical="center" wrapText="1"/>
      <protection locked="0"/>
    </xf>
    <xf numFmtId="0" fontId="0" fillId="0" borderId="0" xfId="0" applyAlignment="1">
      <alignment horizontal="right" vertical="center"/>
    </xf>
    <xf numFmtId="0" fontId="6" fillId="0" borderId="3" xfId="0" applyFont="1" applyBorder="1" applyAlignment="1">
      <alignment horizontal="center" vertical="center" wrapText="1"/>
    </xf>
    <xf numFmtId="0" fontId="0" fillId="9" borderId="3" xfId="0" applyFill="1" applyBorder="1" applyAlignment="1" applyProtection="1">
      <alignment horizontal="center" vertical="center" wrapText="1"/>
      <protection locked="0"/>
    </xf>
    <xf numFmtId="0" fontId="0" fillId="8" borderId="3"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2" fontId="7" fillId="0" borderId="1" xfId="0" applyNumberFormat="1"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left" vertical="center" wrapText="1"/>
      <protection locked="0"/>
    </xf>
    <xf numFmtId="0" fontId="8" fillId="0" borderId="0" xfId="0" applyFont="1"/>
    <xf numFmtId="0" fontId="7" fillId="0" borderId="2" xfId="0" applyFont="1" applyBorder="1" applyAlignment="1" applyProtection="1">
      <alignment horizontal="left" vertical="center"/>
      <protection locked="0"/>
    </xf>
    <xf numFmtId="0" fontId="10" fillId="0" borderId="0" xfId="1"/>
    <xf numFmtId="0" fontId="12" fillId="11" borderId="3" xfId="2" applyFont="1" applyFill="1" applyBorder="1" applyAlignment="1">
      <alignment horizontal="center" vertical="center" wrapText="1"/>
    </xf>
    <xf numFmtId="0" fontId="12" fillId="12" borderId="3" xfId="2" applyFont="1" applyFill="1" applyBorder="1" applyAlignment="1">
      <alignment horizontal="center" vertical="center" wrapText="1"/>
    </xf>
    <xf numFmtId="49" fontId="10" fillId="0" borderId="3" xfId="1" applyNumberFormat="1" applyBorder="1" applyAlignment="1">
      <alignment horizontal="center" vertical="center" wrapText="1"/>
    </xf>
    <xf numFmtId="0" fontId="10" fillId="0" borderId="3" xfId="1" applyBorder="1" applyAlignment="1">
      <alignment horizontal="center" vertical="center" wrapText="1"/>
    </xf>
    <xf numFmtId="0" fontId="10" fillId="0" borderId="3" xfId="1" quotePrefix="1" applyBorder="1" applyAlignment="1">
      <alignment horizontal="center" vertical="center" wrapText="1"/>
    </xf>
    <xf numFmtId="4" fontId="10" fillId="0" borderId="3" xfId="1" applyNumberFormat="1" applyBorder="1" applyAlignment="1">
      <alignment horizontal="center" vertical="center" wrapText="1"/>
    </xf>
    <xf numFmtId="0" fontId="10" fillId="0" borderId="0" xfId="1" applyAlignment="1">
      <alignment vertical="top" wrapText="1"/>
    </xf>
    <xf numFmtId="0" fontId="10" fillId="13" borderId="3" xfId="1" applyFill="1" applyBorder="1" applyAlignment="1">
      <alignment horizontal="center" vertical="center" wrapText="1"/>
    </xf>
    <xf numFmtId="0" fontId="6" fillId="7" borderId="3" xfId="0" applyFont="1" applyFill="1" applyBorder="1" applyAlignment="1">
      <alignment horizontal="center" vertical="center" wrapText="1"/>
    </xf>
    <xf numFmtId="0" fontId="0" fillId="14" borderId="3" xfId="0"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protection locked="0"/>
    </xf>
    <xf numFmtId="0" fontId="12" fillId="11" borderId="3" xfId="1" applyFont="1" applyFill="1" applyBorder="1" applyAlignment="1">
      <alignment horizontal="center"/>
    </xf>
    <xf numFmtId="0" fontId="11" fillId="11" borderId="7" xfId="2" applyFont="1" applyFill="1" applyBorder="1" applyAlignment="1">
      <alignment horizontal="center" vertical="center" wrapText="1"/>
    </xf>
    <xf numFmtId="0" fontId="11" fillId="11" borderId="3" xfId="1" applyFont="1" applyFill="1" applyBorder="1" applyAlignment="1">
      <alignment horizontal="center" vertical="center"/>
    </xf>
    <xf numFmtId="0" fontId="10" fillId="0" borderId="0" xfId="1" applyAlignment="1">
      <alignment vertical="center"/>
    </xf>
    <xf numFmtId="0" fontId="0" fillId="0" borderId="7" xfId="0" applyBorder="1"/>
    <xf numFmtId="0" fontId="0" fillId="0" borderId="11" xfId="0" applyBorder="1"/>
    <xf numFmtId="0" fontId="0" fillId="0" borderId="8" xfId="0" applyBorder="1"/>
    <xf numFmtId="0" fontId="5" fillId="0" borderId="1" xfId="0" applyFont="1" applyBorder="1" applyAlignment="1" applyProtection="1">
      <alignment horizontal="center" vertical="center" wrapText="1"/>
      <protection locked="0"/>
    </xf>
    <xf numFmtId="0" fontId="5" fillId="0" borderId="0" xfId="0" applyFont="1" applyAlignment="1">
      <alignment horizontal="center" vertical="center" wrapText="1"/>
    </xf>
    <xf numFmtId="0" fontId="14" fillId="0" borderId="0" xfId="0" applyFont="1"/>
    <xf numFmtId="0" fontId="13" fillId="15" borderId="3" xfId="0" applyFont="1" applyFill="1" applyBorder="1" applyAlignment="1">
      <alignment horizontal="center" vertical="center"/>
    </xf>
    <xf numFmtId="0" fontId="13" fillId="17" borderId="3" xfId="0" applyFont="1" applyFill="1" applyBorder="1" applyAlignment="1">
      <alignment horizontal="center" vertical="center"/>
    </xf>
    <xf numFmtId="0" fontId="13" fillId="0" borderId="3" xfId="0" applyFont="1" applyBorder="1" applyAlignment="1">
      <alignment horizontal="center" vertical="center"/>
    </xf>
    <xf numFmtId="164" fontId="13" fillId="15" borderId="3" xfId="0" applyNumberFormat="1" applyFont="1" applyFill="1" applyBorder="1" applyAlignment="1">
      <alignment horizontal="center" vertical="center"/>
    </xf>
    <xf numFmtId="164" fontId="13" fillId="17" borderId="3" xfId="0" applyNumberFormat="1" applyFont="1" applyFill="1" applyBorder="1" applyAlignment="1">
      <alignment horizontal="center" vertical="center"/>
    </xf>
    <xf numFmtId="0" fontId="13" fillId="0" borderId="3" xfId="0" applyFont="1" applyBorder="1" applyAlignment="1" applyProtection="1">
      <alignment horizontal="center" vertical="center" wrapText="1"/>
      <protection locked="0"/>
    </xf>
    <xf numFmtId="0" fontId="7" fillId="19" borderId="1" xfId="0" applyFont="1" applyFill="1" applyBorder="1" applyAlignment="1">
      <alignment horizontal="center" vertical="center" wrapText="1"/>
    </xf>
    <xf numFmtId="2" fontId="5" fillId="19" borderId="1" xfId="0" applyNumberFormat="1" applyFont="1" applyFill="1" applyBorder="1" applyAlignment="1">
      <alignment horizontal="center" vertical="center" wrapText="1"/>
    </xf>
    <xf numFmtId="0" fontId="4" fillId="20" borderId="1" xfId="0" applyFont="1" applyFill="1" applyBorder="1" applyAlignment="1" applyProtection="1">
      <alignment horizontal="center" vertical="center" wrapText="1"/>
      <protection locked="0"/>
    </xf>
    <xf numFmtId="0" fontId="5" fillId="0" borderId="2" xfId="0" applyFont="1" applyBorder="1" applyAlignment="1" applyProtection="1">
      <alignment horizontal="left" vertical="center" wrapText="1"/>
      <protection locked="0"/>
    </xf>
    <xf numFmtId="0" fontId="5" fillId="9" borderId="1" xfId="0" applyFont="1" applyFill="1" applyBorder="1" applyAlignment="1" applyProtection="1">
      <alignment horizontal="center" vertical="center" wrapText="1"/>
      <protection locked="0"/>
    </xf>
    <xf numFmtId="0" fontId="7" fillId="9" borderId="1" xfId="0" applyFont="1" applyFill="1" applyBorder="1" applyAlignment="1" applyProtection="1">
      <alignment horizontal="center" vertical="center" wrapText="1"/>
      <protection locked="0"/>
    </xf>
    <xf numFmtId="2" fontId="7" fillId="9" borderId="1" xfId="0" applyNumberFormat="1" applyFont="1" applyFill="1" applyBorder="1" applyAlignment="1" applyProtection="1">
      <alignment horizontal="center" vertical="center" wrapText="1"/>
      <protection locked="0"/>
    </xf>
    <xf numFmtId="0" fontId="7" fillId="9" borderId="1" xfId="0" applyFont="1" applyFill="1" applyBorder="1" applyAlignment="1" applyProtection="1">
      <alignment horizontal="center" vertical="center"/>
      <protection locked="0"/>
    </xf>
    <xf numFmtId="0" fontId="5" fillId="9" borderId="0" xfId="0" applyFont="1" applyFill="1" applyAlignment="1">
      <alignment horizontal="center" vertical="center" wrapText="1"/>
    </xf>
    <xf numFmtId="0" fontId="7" fillId="9" borderId="2" xfId="0" applyFont="1" applyFill="1" applyBorder="1" applyAlignment="1" applyProtection="1">
      <alignment horizontal="left" vertical="center" wrapText="1"/>
      <protection locked="0"/>
    </xf>
    <xf numFmtId="0" fontId="8" fillId="9" borderId="0" xfId="0" applyFont="1" applyFill="1"/>
    <xf numFmtId="0" fontId="7" fillId="9" borderId="2" xfId="0" applyFont="1" applyFill="1" applyBorder="1" applyAlignment="1" applyProtection="1">
      <alignment horizontal="left" vertical="center"/>
      <protection locked="0"/>
    </xf>
    <xf numFmtId="0" fontId="5" fillId="0" borderId="1" xfId="0" applyFont="1" applyBorder="1" applyAlignment="1" applyProtection="1">
      <alignment horizontal="left" vertical="center" wrapText="1"/>
      <protection locked="0"/>
    </xf>
    <xf numFmtId="0" fontId="15" fillId="0" borderId="0" xfId="1" applyFont="1"/>
    <xf numFmtId="0" fontId="7" fillId="7" borderId="1"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5" fillId="7" borderId="2" xfId="0" applyFont="1" applyFill="1" applyBorder="1" applyAlignment="1" applyProtection="1">
      <alignment horizontal="left" vertical="center" wrapText="1"/>
      <protection locked="0"/>
    </xf>
    <xf numFmtId="0" fontId="5" fillId="7" borderId="2" xfId="0" applyFont="1" applyFill="1" applyBorder="1" applyAlignment="1" applyProtection="1">
      <alignment horizontal="left" vertical="center"/>
      <protection locked="0"/>
    </xf>
    <xf numFmtId="0" fontId="5" fillId="0" borderId="1" xfId="0" applyFont="1" applyBorder="1" applyAlignment="1">
      <alignment horizontal="center" vertical="center"/>
    </xf>
    <xf numFmtId="0" fontId="5" fillId="19" borderId="2" xfId="0" applyFont="1" applyFill="1" applyBorder="1" applyAlignment="1">
      <alignment horizontal="center" vertical="center" wrapText="1"/>
    </xf>
    <xf numFmtId="0" fontId="13" fillId="9" borderId="0" xfId="0" applyFont="1" applyFill="1"/>
    <xf numFmtId="0" fontId="13" fillId="0" borderId="0" xfId="0" applyFont="1"/>
    <xf numFmtId="0" fontId="5" fillId="0" borderId="2" xfId="0" applyFont="1" applyBorder="1" applyAlignment="1" applyProtection="1">
      <alignment vertical="center" wrapText="1"/>
      <protection locked="0"/>
    </xf>
    <xf numFmtId="0" fontId="5" fillId="7" borderId="1" xfId="0" applyFont="1" applyFill="1" applyBorder="1" applyAlignment="1" applyProtection="1">
      <alignment vertical="center" wrapText="1"/>
      <protection locked="0"/>
    </xf>
    <xf numFmtId="0" fontId="5" fillId="0" borderId="0" xfId="0" applyFont="1" applyAlignment="1" applyProtection="1">
      <alignment vertical="center" wrapText="1"/>
      <protection locked="0"/>
    </xf>
    <xf numFmtId="0" fontId="5" fillId="9" borderId="2" xfId="0" applyFont="1" applyFill="1" applyBorder="1" applyAlignment="1">
      <alignment horizontal="center" vertical="center" wrapText="1"/>
    </xf>
    <xf numFmtId="0" fontId="5"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7" fillId="2" borderId="0" xfId="0" applyFont="1" applyFill="1" applyAlignment="1">
      <alignment horizontal="center" vertical="center"/>
    </xf>
    <xf numFmtId="0" fontId="7" fillId="2" borderId="0" xfId="0" applyFont="1" applyFill="1" applyAlignment="1">
      <alignment horizontal="center" vertical="center" wrapText="1"/>
    </xf>
    <xf numFmtId="0" fontId="5" fillId="0" borderId="0" xfId="0" applyFont="1" applyAlignment="1">
      <alignment vertical="center"/>
    </xf>
    <xf numFmtId="0" fontId="4" fillId="4" borderId="1"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7" fillId="18" borderId="0" xfId="0" applyFont="1" applyFill="1" applyAlignment="1">
      <alignment horizontal="center" vertical="center" textRotation="90" wrapText="1"/>
    </xf>
    <xf numFmtId="0" fontId="4" fillId="5"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13" fillId="0" borderId="0" xfId="0" applyFont="1" applyAlignment="1">
      <alignment wrapText="1"/>
    </xf>
    <xf numFmtId="0" fontId="16" fillId="2" borderId="0" xfId="0" applyFont="1" applyFill="1" applyAlignment="1">
      <alignment vertical="center"/>
    </xf>
    <xf numFmtId="0" fontId="16" fillId="3" borderId="0" xfId="0" applyFont="1" applyFill="1" applyAlignment="1">
      <alignment vertical="center"/>
    </xf>
    <xf numFmtId="0" fontId="17" fillId="3" borderId="0" xfId="0" applyFont="1" applyFill="1" applyAlignment="1">
      <alignment vertical="center"/>
    </xf>
    <xf numFmtId="0" fontId="16" fillId="3" borderId="0" xfId="0" applyFont="1" applyFill="1" applyAlignment="1">
      <alignment vertical="center" wrapText="1"/>
    </xf>
    <xf numFmtId="0" fontId="5" fillId="7" borderId="0" xfId="0" applyFont="1" applyFill="1" applyAlignment="1">
      <alignment horizontal="center" vertical="center" wrapText="1"/>
    </xf>
    <xf numFmtId="0" fontId="0" fillId="0" borderId="0" xfId="0" applyAlignment="1">
      <alignment horizontal="center" vertical="center"/>
    </xf>
    <xf numFmtId="0" fontId="7" fillId="8" borderId="2" xfId="0" applyFont="1" applyFill="1" applyBorder="1" applyAlignment="1" applyProtection="1">
      <alignment horizontal="left" vertical="center" wrapText="1"/>
      <protection locked="0"/>
    </xf>
    <xf numFmtId="0" fontId="0" fillId="7" borderId="0" xfId="0" applyFill="1"/>
    <xf numFmtId="0" fontId="2" fillId="3" borderId="0" xfId="0" applyFont="1" applyFill="1" applyAlignment="1">
      <alignment horizontal="center" vertical="center"/>
    </xf>
    <xf numFmtId="0" fontId="0" fillId="0" borderId="0" xfId="0" pivotButton="1"/>
    <xf numFmtId="0" fontId="0" fillId="0" borderId="0" xfId="0" applyAlignment="1">
      <alignment horizontal="center"/>
    </xf>
    <xf numFmtId="0" fontId="13" fillId="9" borderId="3" xfId="0" applyFont="1" applyFill="1" applyBorder="1" applyAlignment="1" applyProtection="1">
      <alignment horizontal="center" vertical="center" wrapText="1"/>
      <protection locked="0"/>
    </xf>
    <xf numFmtId="0" fontId="0" fillId="0" borderId="0" xfId="0" applyAlignment="1">
      <alignment horizontal="center" vertical="center" wrapText="1"/>
    </xf>
    <xf numFmtId="0" fontId="0" fillId="0" borderId="0" xfId="0" applyAlignment="1">
      <alignment vertical="center"/>
    </xf>
    <xf numFmtId="0" fontId="18" fillId="4" borderId="17" xfId="0" applyFont="1" applyFill="1" applyBorder="1" applyAlignment="1" applyProtection="1">
      <alignment horizontal="center" vertical="center" wrapText="1"/>
      <protection locked="0"/>
    </xf>
    <xf numFmtId="0" fontId="19" fillId="0" borderId="0" xfId="0" applyFont="1"/>
    <xf numFmtId="0" fontId="20" fillId="0" borderId="17" xfId="0" applyFont="1" applyBorder="1" applyAlignment="1" applyProtection="1">
      <alignment vertical="center" wrapText="1"/>
      <protection locked="0"/>
    </xf>
    <xf numFmtId="0" fontId="20" fillId="0" borderId="17" xfId="0" applyFont="1" applyBorder="1" applyAlignment="1" applyProtection="1">
      <alignment horizontal="center" vertical="center" wrapText="1"/>
      <protection locked="0"/>
    </xf>
    <xf numFmtId="0" fontId="20" fillId="7" borderId="17" xfId="0" applyFont="1" applyFill="1" applyBorder="1" applyAlignment="1" applyProtection="1">
      <alignment horizontal="center" vertical="center" wrapText="1"/>
      <protection locked="0"/>
    </xf>
    <xf numFmtId="2" fontId="20" fillId="19" borderId="17" xfId="0" applyNumberFormat="1" applyFont="1" applyFill="1" applyBorder="1" applyAlignment="1">
      <alignment horizontal="center" vertical="center" wrapText="1"/>
    </xf>
    <xf numFmtId="0" fontId="20" fillId="19" borderId="17" xfId="0" applyFont="1" applyFill="1" applyBorder="1" applyAlignment="1">
      <alignment horizontal="center" vertical="center" wrapText="1"/>
    </xf>
    <xf numFmtId="2" fontId="20" fillId="0" borderId="17" xfId="0" applyNumberFormat="1" applyFont="1" applyBorder="1" applyAlignment="1" applyProtection="1">
      <alignment horizontal="center" vertical="center"/>
      <protection locked="0"/>
    </xf>
    <xf numFmtId="0" fontId="20" fillId="21" borderId="17" xfId="0" applyFont="1" applyFill="1" applyBorder="1" applyAlignment="1" applyProtection="1">
      <alignment horizontal="center" vertical="center" wrapText="1"/>
      <protection locked="0"/>
    </xf>
    <xf numFmtId="0" fontId="20" fillId="7" borderId="17" xfId="0" applyFont="1" applyFill="1" applyBorder="1" applyAlignment="1">
      <alignment horizontal="center" vertical="center" wrapText="1"/>
    </xf>
    <xf numFmtId="0" fontId="21" fillId="7" borderId="0" xfId="0" applyFont="1" applyFill="1"/>
    <xf numFmtId="0" fontId="21" fillId="0" borderId="0" xfId="0" applyFont="1"/>
    <xf numFmtId="0" fontId="20" fillId="7" borderId="17" xfId="0" applyFont="1" applyFill="1" applyBorder="1" applyAlignment="1" applyProtection="1">
      <alignment horizontal="left" vertical="center" wrapText="1"/>
      <protection locked="0"/>
    </xf>
    <xf numFmtId="0" fontId="20" fillId="7" borderId="17" xfId="0" applyFont="1" applyFill="1" applyBorder="1" applyAlignment="1" applyProtection="1">
      <alignment vertical="center" wrapText="1"/>
      <protection locked="0"/>
    </xf>
    <xf numFmtId="0" fontId="20" fillId="0" borderId="19" xfId="0" applyFont="1" applyBorder="1" applyAlignment="1" applyProtection="1">
      <alignment vertical="center" wrapText="1"/>
      <protection locked="0"/>
    </xf>
    <xf numFmtId="0" fontId="20" fillId="0" borderId="19" xfId="0" applyFont="1" applyBorder="1" applyAlignment="1" applyProtection="1">
      <alignment horizontal="center" vertical="center" wrapText="1"/>
      <protection locked="0"/>
    </xf>
    <xf numFmtId="0" fontId="20" fillId="7" borderId="19" xfId="0" applyFont="1" applyFill="1" applyBorder="1" applyAlignment="1" applyProtection="1">
      <alignment horizontal="center" vertical="center" wrapText="1"/>
      <protection locked="0"/>
    </xf>
    <xf numFmtId="2" fontId="20" fillId="19" borderId="19" xfId="0" applyNumberFormat="1" applyFont="1" applyFill="1" applyBorder="1" applyAlignment="1">
      <alignment horizontal="center" vertical="center" wrapText="1"/>
    </xf>
    <xf numFmtId="0" fontId="20" fillId="19" borderId="19" xfId="0" applyFont="1" applyFill="1" applyBorder="1" applyAlignment="1">
      <alignment horizontal="center" vertical="center" wrapText="1"/>
    </xf>
    <xf numFmtId="2" fontId="20" fillId="0" borderId="19" xfId="0" applyNumberFormat="1" applyFont="1" applyBorder="1" applyAlignment="1" applyProtection="1">
      <alignment horizontal="center" vertical="center"/>
      <protection locked="0"/>
    </xf>
    <xf numFmtId="0" fontId="20" fillId="21" borderId="19" xfId="0" applyFont="1" applyFill="1" applyBorder="1" applyAlignment="1" applyProtection="1">
      <alignment horizontal="center" vertical="center" wrapText="1"/>
      <protection locked="0"/>
    </xf>
    <xf numFmtId="0" fontId="20" fillId="7" borderId="19" xfId="0" applyFont="1" applyFill="1" applyBorder="1" applyAlignment="1">
      <alignment horizontal="center" vertical="center" wrapText="1"/>
    </xf>
    <xf numFmtId="0" fontId="20" fillId="0" borderId="17" xfId="0" applyFont="1" applyBorder="1" applyAlignment="1" applyProtection="1">
      <alignment horizontal="center" vertical="center"/>
      <protection locked="0"/>
    </xf>
    <xf numFmtId="0" fontId="21" fillId="0" borderId="17" xfId="0" applyFont="1" applyBorder="1"/>
    <xf numFmtId="2" fontId="20" fillId="7" borderId="17" xfId="0" applyNumberFormat="1" applyFont="1" applyFill="1" applyBorder="1" applyAlignment="1" applyProtection="1">
      <alignment horizontal="center" vertical="center"/>
      <protection locked="0"/>
    </xf>
    <xf numFmtId="0" fontId="20" fillId="0" borderId="17" xfId="0" applyFont="1" applyBorder="1" applyAlignment="1" applyProtection="1">
      <alignment horizontal="left" vertical="center" wrapText="1"/>
      <protection locked="0"/>
    </xf>
    <xf numFmtId="0" fontId="20" fillId="0" borderId="0" xfId="0" applyFont="1" applyAlignment="1" applyProtection="1">
      <alignment horizontal="center" vertical="center" wrapText="1"/>
      <protection locked="0"/>
    </xf>
    <xf numFmtId="2" fontId="20" fillId="0" borderId="0" xfId="0" applyNumberFormat="1" applyFont="1" applyAlignment="1" applyProtection="1">
      <alignment horizontal="center" vertical="center" wrapText="1"/>
      <protection locked="0"/>
    </xf>
    <xf numFmtId="0" fontId="20" fillId="7" borderId="0" xfId="0" applyFont="1" applyFill="1" applyAlignment="1">
      <alignment horizontal="center" vertical="center" wrapText="1"/>
    </xf>
    <xf numFmtId="0" fontId="20" fillId="0" borderId="0" xfId="0" applyFont="1" applyAlignment="1" applyProtection="1">
      <alignment horizontal="center" vertical="center"/>
      <protection locked="0"/>
    </xf>
    <xf numFmtId="0" fontId="23" fillId="4" borderId="17" xfId="0" applyFont="1" applyFill="1" applyBorder="1" applyAlignment="1" applyProtection="1">
      <alignment horizontal="center" vertical="center" wrapText="1"/>
      <protection locked="0"/>
    </xf>
    <xf numFmtId="0" fontId="24" fillId="18" borderId="17" xfId="0" applyFont="1" applyFill="1" applyBorder="1" applyAlignment="1">
      <alignment horizontal="center" vertical="center" textRotation="90" wrapText="1"/>
    </xf>
    <xf numFmtId="0" fontId="24" fillId="20" borderId="17" xfId="0" applyFont="1" applyFill="1" applyBorder="1" applyAlignment="1" applyProtection="1">
      <alignment horizontal="left" vertical="center" wrapText="1"/>
      <protection locked="0"/>
    </xf>
    <xf numFmtId="0" fontId="25" fillId="5" borderId="17" xfId="0" applyFont="1" applyFill="1" applyBorder="1" applyAlignment="1" applyProtection="1">
      <alignment horizontal="center" vertical="center" wrapText="1"/>
      <protection locked="0"/>
    </xf>
    <xf numFmtId="0" fontId="26" fillId="2" borderId="17" xfId="0" applyFont="1" applyFill="1" applyBorder="1" applyAlignment="1" applyProtection="1">
      <alignment horizontal="center" vertical="center" wrapText="1"/>
      <protection locked="0"/>
    </xf>
    <xf numFmtId="0" fontId="24" fillId="6" borderId="17" xfId="0" applyFont="1" applyFill="1" applyBorder="1" applyAlignment="1" applyProtection="1">
      <alignment horizontal="center" vertical="center" textRotation="90" wrapText="1"/>
      <protection locked="0"/>
    </xf>
    <xf numFmtId="0" fontId="24" fillId="6" borderId="17" xfId="0" applyFont="1" applyFill="1" applyBorder="1" applyAlignment="1" applyProtection="1">
      <alignment horizontal="left" vertical="center" wrapText="1"/>
      <protection locked="0"/>
    </xf>
    <xf numFmtId="0" fontId="24" fillId="6" borderId="17" xfId="0" applyFont="1" applyFill="1" applyBorder="1" applyAlignment="1" applyProtection="1">
      <alignment horizontal="center" vertical="center" wrapText="1"/>
      <protection locked="0"/>
    </xf>
    <xf numFmtId="0" fontId="22" fillId="19" borderId="17" xfId="0" applyFont="1" applyFill="1" applyBorder="1" applyAlignment="1">
      <alignment horizontal="center" vertical="center" wrapText="1"/>
    </xf>
    <xf numFmtId="0" fontId="22" fillId="19" borderId="19" xfId="0" applyFont="1" applyFill="1" applyBorder="1" applyAlignment="1">
      <alignment horizontal="center" vertical="center" wrapText="1"/>
    </xf>
    <xf numFmtId="0" fontId="20" fillId="0" borderId="19" xfId="0" applyFont="1" applyBorder="1" applyAlignment="1" applyProtection="1">
      <alignment horizontal="center" vertical="center"/>
      <protection locked="0"/>
    </xf>
    <xf numFmtId="0" fontId="29" fillId="0" borderId="0" xfId="0" applyFont="1" applyAlignment="1">
      <alignment horizontal="center" vertical="center"/>
    </xf>
    <xf numFmtId="0" fontId="31" fillId="19" borderId="17" xfId="0" applyFont="1" applyFill="1" applyBorder="1" applyAlignment="1">
      <alignment horizontal="center" vertical="center" wrapText="1"/>
    </xf>
    <xf numFmtId="0" fontId="33" fillId="19" borderId="17" xfId="0" applyFont="1" applyFill="1" applyBorder="1" applyAlignment="1">
      <alignment horizontal="center" vertical="center" wrapText="1"/>
    </xf>
    <xf numFmtId="2" fontId="20" fillId="24" borderId="17" xfId="0" applyNumberFormat="1" applyFont="1" applyFill="1" applyBorder="1" applyAlignment="1" applyProtection="1">
      <alignment horizontal="center" vertical="center" wrapText="1"/>
      <protection locked="0"/>
    </xf>
    <xf numFmtId="2" fontId="20" fillId="0" borderId="17" xfId="0" applyNumberFormat="1" applyFont="1" applyBorder="1" applyAlignment="1" applyProtection="1">
      <alignment horizontal="center" vertical="center" wrapText="1"/>
      <protection locked="0"/>
    </xf>
    <xf numFmtId="0" fontId="0" fillId="0" borderId="21" xfId="0" applyBorder="1" applyAlignment="1">
      <alignment horizont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0" xfId="0" pivotButton="1" applyAlignment="1">
      <alignment vertical="center" wrapText="1"/>
    </xf>
    <xf numFmtId="0" fontId="0" fillId="0" borderId="0" xfId="0" applyAlignment="1">
      <alignment horizontal="left" vertical="center" wrapText="1"/>
    </xf>
    <xf numFmtId="0" fontId="0" fillId="0" borderId="20" xfId="0" applyBorder="1" applyAlignment="1">
      <alignment horizontal="left" vertical="center" wrapText="1"/>
    </xf>
    <xf numFmtId="0" fontId="0" fillId="0" borderId="0" xfId="0" applyAlignment="1">
      <alignment vertical="center" wrapText="1"/>
    </xf>
    <xf numFmtId="0" fontId="0" fillId="0" borderId="0" xfId="0" applyAlignment="1">
      <alignment horizontal="left" indent="1"/>
    </xf>
    <xf numFmtId="0" fontId="20" fillId="0" borderId="17" xfId="0" applyFont="1" applyBorder="1" applyAlignment="1">
      <alignment horizontal="center" vertical="center"/>
    </xf>
    <xf numFmtId="0" fontId="0" fillId="0" borderId="15" xfId="0" applyBorder="1" applyAlignment="1">
      <alignment horizontal="left" vertical="center" wrapText="1"/>
    </xf>
    <xf numFmtId="0" fontId="0" fillId="0" borderId="31" xfId="0" applyBorder="1"/>
    <xf numFmtId="0" fontId="0" fillId="0" borderId="32" xfId="0" applyBorder="1"/>
    <xf numFmtId="0" fontId="0" fillId="0" borderId="33" xfId="0" applyBorder="1"/>
    <xf numFmtId="0" fontId="0" fillId="0" borderId="34" xfId="0" applyBorder="1" applyAlignment="1">
      <alignment vertical="center"/>
    </xf>
    <xf numFmtId="0" fontId="0" fillId="0" borderId="35" xfId="0"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0" fillId="0" borderId="39" xfId="0" applyBorder="1" applyAlignment="1">
      <alignment vertical="center"/>
    </xf>
    <xf numFmtId="0" fontId="0" fillId="0" borderId="16" xfId="0" applyBorder="1" applyAlignment="1">
      <alignment horizontal="left" vertical="center" wrapText="1"/>
    </xf>
    <xf numFmtId="0" fontId="35" fillId="0" borderId="0" xfId="0" applyFont="1" applyAlignment="1">
      <alignment vertical="center" wrapText="1"/>
    </xf>
    <xf numFmtId="0" fontId="36" fillId="0" borderId="0" xfId="0" applyFont="1"/>
    <xf numFmtId="0" fontId="37" fillId="0" borderId="0" xfId="0" applyFont="1"/>
    <xf numFmtId="0" fontId="38" fillId="0" borderId="0" xfId="0" applyFont="1" applyAlignment="1">
      <alignment horizontal="center" vertical="center"/>
    </xf>
    <xf numFmtId="0" fontId="36" fillId="0" borderId="0" xfId="0" applyFont="1" applyAlignment="1">
      <alignment vertical="center"/>
    </xf>
    <xf numFmtId="0" fontId="37" fillId="0" borderId="0" xfId="0" applyFont="1" applyAlignment="1">
      <alignment vertical="center"/>
    </xf>
    <xf numFmtId="0" fontId="40" fillId="22" borderId="15" xfId="0" applyFont="1" applyFill="1" applyBorder="1" applyAlignment="1">
      <alignment horizontal="center" vertical="center" wrapText="1"/>
    </xf>
    <xf numFmtId="0" fontId="40" fillId="22" borderId="16" xfId="0" applyFont="1" applyFill="1" applyBorder="1" applyAlignment="1">
      <alignment horizontal="center" vertical="center"/>
    </xf>
    <xf numFmtId="0" fontId="37" fillId="0" borderId="13" xfId="0" applyFont="1" applyBorder="1" applyAlignment="1">
      <alignment horizontal="left" vertical="center" wrapText="1"/>
    </xf>
    <xf numFmtId="0" fontId="37" fillId="0" borderId="15" xfId="0" applyFont="1" applyBorder="1" applyAlignment="1">
      <alignment horizontal="center" vertical="center"/>
    </xf>
    <xf numFmtId="0" fontId="37" fillId="0" borderId="16" xfId="0" applyFont="1" applyBorder="1" applyAlignment="1">
      <alignment horizontal="center" vertical="center"/>
    </xf>
    <xf numFmtId="0" fontId="37" fillId="0" borderId="0" xfId="0" applyFont="1" applyAlignment="1">
      <alignment horizontal="left" vertical="center" wrapText="1"/>
    </xf>
    <xf numFmtId="0" fontId="40" fillId="0" borderId="15" xfId="0" applyFont="1" applyBorder="1" applyAlignment="1">
      <alignment horizontal="center" vertical="center"/>
    </xf>
    <xf numFmtId="0" fontId="37" fillId="0" borderId="13" xfId="0" applyFont="1" applyBorder="1" applyAlignment="1">
      <alignment horizontal="left" vertical="center"/>
    </xf>
    <xf numFmtId="0" fontId="11" fillId="11" borderId="8" xfId="2" applyFont="1" applyFill="1" applyBorder="1" applyAlignment="1">
      <alignment horizontal="center" vertical="center" wrapText="1"/>
    </xf>
    <xf numFmtId="0" fontId="12" fillId="11" borderId="8" xfId="2" applyFont="1" applyFill="1" applyBorder="1" applyAlignment="1">
      <alignment horizontal="center" vertical="center" wrapText="1"/>
    </xf>
    <xf numFmtId="0" fontId="12" fillId="12" borderId="8" xfId="2" applyFont="1" applyFill="1" applyBorder="1" applyAlignment="1">
      <alignment horizontal="center" vertical="center" wrapText="1"/>
    </xf>
    <xf numFmtId="0" fontId="44" fillId="0" borderId="41" xfId="0" applyFont="1" applyBorder="1" applyAlignment="1">
      <alignment vertical="center" wrapText="1"/>
    </xf>
    <xf numFmtId="0" fontId="31" fillId="0" borderId="41" xfId="0" applyFont="1" applyBorder="1" applyAlignment="1">
      <alignment vertical="center" wrapText="1"/>
    </xf>
    <xf numFmtId="0" fontId="1" fillId="7" borderId="0" xfId="0" applyFont="1" applyFill="1" applyAlignment="1">
      <alignment horizontal="center"/>
    </xf>
    <xf numFmtId="0" fontId="3" fillId="7" borderId="0" xfId="0" applyFont="1" applyFill="1" applyAlignment="1">
      <alignment horizontal="center" wrapText="1"/>
    </xf>
    <xf numFmtId="0" fontId="0" fillId="7" borderId="0" xfId="0" applyFill="1" applyAlignment="1">
      <alignment horizontal="center"/>
    </xf>
    <xf numFmtId="0" fontId="20" fillId="0" borderId="17" xfId="0" quotePrefix="1" applyFont="1" applyBorder="1" applyAlignment="1" applyProtection="1">
      <alignment vertical="center" wrapText="1"/>
      <protection locked="0"/>
    </xf>
    <xf numFmtId="0" fontId="37" fillId="0" borderId="0" xfId="0" applyFont="1" applyAlignment="1">
      <alignment horizontal="center" vertical="center"/>
    </xf>
    <xf numFmtId="0" fontId="0" fillId="0" borderId="0" xfId="0" pivotButton="1" applyAlignment="1">
      <alignment wrapText="1"/>
    </xf>
    <xf numFmtId="0" fontId="0" fillId="0" borderId="0" xfId="0" applyAlignment="1">
      <alignment horizontal="left" wrapText="1"/>
    </xf>
    <xf numFmtId="0" fontId="6" fillId="22" borderId="30" xfId="0" applyFont="1" applyFill="1" applyBorder="1" applyAlignment="1">
      <alignment horizontal="center"/>
    </xf>
    <xf numFmtId="0" fontId="6" fillId="0" borderId="30" xfId="0" applyFont="1" applyBorder="1" applyAlignment="1">
      <alignment horizontal="center"/>
    </xf>
    <xf numFmtId="0" fontId="6" fillId="22" borderId="30" xfId="0" applyFont="1" applyFill="1" applyBorder="1" applyAlignment="1">
      <alignment vertical="center" wrapText="1"/>
    </xf>
    <xf numFmtId="0" fontId="6" fillId="0" borderId="30" xfId="0" applyFont="1" applyBorder="1" applyAlignment="1">
      <alignment horizontal="left" vertical="center" wrapText="1"/>
    </xf>
    <xf numFmtId="0" fontId="40" fillId="22" borderId="16" xfId="0" applyFont="1" applyFill="1" applyBorder="1" applyAlignment="1">
      <alignment horizontal="center" vertical="center" wrapText="1"/>
    </xf>
    <xf numFmtId="0" fontId="40" fillId="0" borderId="13" xfId="0" applyFont="1" applyBorder="1" applyAlignment="1">
      <alignment horizontal="left" vertical="center" wrapText="1"/>
    </xf>
    <xf numFmtId="0" fontId="0" fillId="0" borderId="30" xfId="0" applyBorder="1" applyAlignment="1">
      <alignment horizontal="left" vertical="center" wrapText="1"/>
    </xf>
    <xf numFmtId="0" fontId="24" fillId="20" borderId="17" xfId="0" applyFont="1" applyFill="1" applyBorder="1" applyAlignment="1" applyProtection="1">
      <alignment horizontal="center" vertical="center" wrapText="1"/>
      <protection locked="0"/>
    </xf>
    <xf numFmtId="0" fontId="40" fillId="0" borderId="0" xfId="0" applyFont="1" applyAlignment="1">
      <alignment vertical="center"/>
    </xf>
    <xf numFmtId="0" fontId="0" fillId="0" borderId="0" xfId="0" applyAlignment="1">
      <alignment textRotation="180" wrapText="1"/>
    </xf>
    <xf numFmtId="0" fontId="0" fillId="0" borderId="0" xfId="0" pivotButton="1" applyAlignment="1">
      <alignment horizontal="center" vertical="center" wrapText="1"/>
    </xf>
    <xf numFmtId="0" fontId="0" fillId="0" borderId="0" xfId="0" applyAlignment="1">
      <alignment horizontal="left" textRotation="90" wrapText="1"/>
    </xf>
    <xf numFmtId="0" fontId="40" fillId="22" borderId="15" xfId="0" applyFont="1" applyFill="1" applyBorder="1" applyAlignment="1">
      <alignment horizontal="center" vertical="center"/>
    </xf>
    <xf numFmtId="0" fontId="40" fillId="22" borderId="49" xfId="0" applyFont="1" applyFill="1" applyBorder="1" applyAlignment="1">
      <alignment horizontal="center" vertical="center" wrapText="1"/>
    </xf>
    <xf numFmtId="0" fontId="37" fillId="0" borderId="49" xfId="0" applyFont="1" applyBorder="1" applyAlignment="1">
      <alignment horizontal="center" vertical="center"/>
    </xf>
    <xf numFmtId="0" fontId="37" fillId="0" borderId="51" xfId="0" applyFont="1" applyBorder="1" applyAlignment="1">
      <alignment horizontal="center" vertical="center"/>
    </xf>
    <xf numFmtId="0" fontId="37" fillId="0" borderId="52" xfId="0" applyFont="1" applyBorder="1" applyAlignment="1">
      <alignment horizontal="center" vertical="center"/>
    </xf>
    <xf numFmtId="0" fontId="37" fillId="0" borderId="53" xfId="0" applyFont="1" applyBorder="1" applyAlignment="1">
      <alignment horizontal="center" vertical="center"/>
    </xf>
    <xf numFmtId="0" fontId="50" fillId="0" borderId="48" xfId="0" applyFont="1" applyBorder="1" applyAlignment="1">
      <alignment horizontal="left" vertical="center" wrapText="1"/>
    </xf>
    <xf numFmtId="0" fontId="50" fillId="0" borderId="50" xfId="0" applyFont="1" applyBorder="1" applyAlignment="1">
      <alignment horizontal="left" vertical="center" wrapText="1"/>
    </xf>
    <xf numFmtId="0" fontId="0" fillId="0" borderId="0" xfId="0" pivotButton="1" applyAlignment="1">
      <alignment horizontal="center" vertical="center" textRotation="45" wrapText="1"/>
    </xf>
    <xf numFmtId="0" fontId="0" fillId="0" borderId="15" xfId="0" applyBorder="1" applyAlignment="1">
      <alignment horizontal="left" wrapText="1"/>
    </xf>
    <xf numFmtId="0" fontId="0" fillId="0" borderId="11" xfId="0" applyBorder="1" applyAlignment="1">
      <alignment horizontal="center"/>
    </xf>
    <xf numFmtId="0" fontId="0" fillId="0" borderId="0" xfId="0" applyAlignment="1">
      <alignment horizontal="left"/>
    </xf>
    <xf numFmtId="0" fontId="31" fillId="0" borderId="41" xfId="0" quotePrefix="1" applyFont="1" applyBorder="1" applyAlignment="1">
      <alignment vertical="center" wrapText="1"/>
    </xf>
    <xf numFmtId="0" fontId="20" fillId="9" borderId="17" xfId="0" applyFont="1" applyFill="1" applyBorder="1" applyAlignment="1" applyProtection="1">
      <alignment vertical="center" wrapText="1"/>
      <protection locked="0"/>
    </xf>
    <xf numFmtId="0" fontId="20" fillId="0" borderId="0" xfId="0" applyFont="1" applyBorder="1" applyAlignment="1" applyProtection="1">
      <alignment vertical="center" wrapText="1"/>
      <protection locked="0"/>
    </xf>
    <xf numFmtId="0" fontId="31" fillId="7" borderId="41" xfId="0" quotePrefix="1" applyFont="1" applyFill="1" applyBorder="1" applyAlignment="1">
      <alignment vertical="center" wrapText="1"/>
    </xf>
    <xf numFmtId="0" fontId="31" fillId="7" borderId="41" xfId="0" applyFont="1" applyFill="1" applyBorder="1" applyAlignment="1">
      <alignment vertical="center" wrapText="1"/>
    </xf>
    <xf numFmtId="0" fontId="20" fillId="7" borderId="19" xfId="0" applyFont="1" applyFill="1" applyBorder="1" applyAlignment="1" applyProtection="1">
      <alignment vertical="center" wrapText="1"/>
      <protection locked="0"/>
    </xf>
    <xf numFmtId="0" fontId="40" fillId="22" borderId="20" xfId="0" applyFont="1" applyFill="1" applyBorder="1" applyAlignment="1">
      <alignment horizontal="center" vertical="center"/>
    </xf>
    <xf numFmtId="0" fontId="40" fillId="22" borderId="12" xfId="0" applyFont="1" applyFill="1" applyBorder="1" applyAlignment="1">
      <alignment horizontal="center" vertical="center"/>
    </xf>
    <xf numFmtId="0" fontId="40" fillId="23" borderId="42" xfId="0" applyFont="1" applyFill="1" applyBorder="1" applyAlignment="1">
      <alignment horizontal="center" vertical="center"/>
    </xf>
    <xf numFmtId="0" fontId="40" fillId="23" borderId="43" xfId="0" applyFont="1" applyFill="1" applyBorder="1" applyAlignment="1">
      <alignment horizontal="center" vertical="center"/>
    </xf>
    <xf numFmtId="0" fontId="34" fillId="0" borderId="0" xfId="0" applyFont="1" applyAlignment="1">
      <alignment horizontal="center" vertical="center" wrapText="1"/>
    </xf>
    <xf numFmtId="0" fontId="41" fillId="0" borderId="0" xfId="0" applyFont="1" applyAlignment="1">
      <alignment horizontal="center" vertical="center"/>
    </xf>
    <xf numFmtId="0" fontId="49" fillId="22" borderId="44" xfId="0" applyFont="1" applyFill="1" applyBorder="1" applyAlignment="1">
      <alignment horizontal="left" vertical="center"/>
    </xf>
    <xf numFmtId="0" fontId="49" fillId="22" borderId="48" xfId="0" applyFont="1" applyFill="1" applyBorder="1" applyAlignment="1">
      <alignment horizontal="left" vertical="center"/>
    </xf>
    <xf numFmtId="0" fontId="40" fillId="22" borderId="15" xfId="0" applyFont="1" applyFill="1" applyBorder="1" applyAlignment="1">
      <alignment horizontal="center" vertical="center"/>
    </xf>
    <xf numFmtId="0" fontId="39" fillId="0" borderId="24" xfId="0" applyFont="1" applyBorder="1" applyAlignment="1">
      <alignment horizontal="center" vertical="center" wrapText="1"/>
    </xf>
    <xf numFmtId="0" fontId="39" fillId="0" borderId="25" xfId="0" applyFont="1" applyBorder="1" applyAlignment="1">
      <alignment horizontal="center" vertical="center" wrapText="1"/>
    </xf>
    <xf numFmtId="0" fontId="39" fillId="0" borderId="26" xfId="0" applyFont="1" applyBorder="1" applyAlignment="1">
      <alignment horizontal="center" vertical="center" wrapText="1"/>
    </xf>
    <xf numFmtId="0" fontId="39" fillId="0" borderId="27" xfId="0" applyFont="1" applyBorder="1" applyAlignment="1">
      <alignment horizontal="center" vertical="center" wrapText="1"/>
    </xf>
    <xf numFmtId="0" fontId="39" fillId="0" borderId="0" xfId="0" applyFont="1" applyAlignment="1">
      <alignment horizontal="center" vertical="center" wrapText="1"/>
    </xf>
    <xf numFmtId="0" fontId="39" fillId="0" borderId="28" xfId="0" applyFont="1" applyBorder="1" applyAlignment="1">
      <alignment horizontal="center" vertical="center" wrapText="1"/>
    </xf>
    <xf numFmtId="0" fontId="39" fillId="0" borderId="9"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29" xfId="0" applyFont="1" applyBorder="1" applyAlignment="1">
      <alignment horizontal="center" vertical="center" wrapText="1"/>
    </xf>
    <xf numFmtId="0" fontId="37" fillId="0" borderId="0" xfId="0" applyFont="1" applyAlignment="1">
      <alignment horizontal="center" vertical="center"/>
    </xf>
    <xf numFmtId="0" fontId="42" fillId="0" borderId="0" xfId="0" applyFont="1" applyAlignment="1">
      <alignment horizontal="center" vertical="center" wrapText="1"/>
    </xf>
    <xf numFmtId="0" fontId="49" fillId="23" borderId="45" xfId="0" applyFont="1" applyFill="1" applyBorder="1" applyAlignment="1">
      <alignment horizontal="center" vertical="center"/>
    </xf>
    <xf numFmtId="0" fontId="49" fillId="23" borderId="46" xfId="0" applyFont="1" applyFill="1" applyBorder="1" applyAlignment="1">
      <alignment horizontal="center" vertical="center"/>
    </xf>
    <xf numFmtId="0" fontId="49" fillId="23" borderId="47" xfId="0" applyFont="1" applyFill="1" applyBorder="1" applyAlignment="1">
      <alignment horizontal="center" vertical="center"/>
    </xf>
    <xf numFmtId="0" fontId="27" fillId="3" borderId="0" xfId="0" applyFont="1" applyFill="1" applyAlignment="1">
      <alignment horizontal="center" vertical="center"/>
    </xf>
    <xf numFmtId="0" fontId="27" fillId="3" borderId="0" xfId="0" applyFont="1" applyFill="1" applyAlignment="1">
      <alignment horizontal="center" vertical="center" wrapText="1"/>
    </xf>
    <xf numFmtId="0" fontId="28" fillId="7" borderId="18" xfId="0" applyFont="1" applyFill="1" applyBorder="1" applyAlignment="1">
      <alignment horizontal="center"/>
    </xf>
    <xf numFmtId="0" fontId="28" fillId="7" borderId="22" xfId="0" applyFont="1" applyFill="1" applyBorder="1" applyAlignment="1">
      <alignment horizontal="center"/>
    </xf>
    <xf numFmtId="0" fontId="28" fillId="7" borderId="23" xfId="0" applyFont="1" applyFill="1" applyBorder="1" applyAlignment="1">
      <alignment horizontal="center"/>
    </xf>
    <xf numFmtId="0" fontId="16" fillId="3" borderId="0" xfId="0" applyFont="1" applyFill="1" applyAlignment="1">
      <alignment horizontal="center" vertical="center"/>
    </xf>
    <xf numFmtId="0" fontId="6" fillId="19" borderId="3" xfId="0" applyFont="1" applyFill="1" applyBorder="1" applyAlignment="1" applyProtection="1">
      <alignment horizontal="center" vertical="center" wrapText="1"/>
      <protection locked="0"/>
    </xf>
    <xf numFmtId="0" fontId="6" fillId="19" borderId="3" xfId="0" applyFont="1" applyFill="1" applyBorder="1" applyAlignment="1" applyProtection="1">
      <alignment horizontal="center" vertical="center" textRotation="90"/>
      <protection locked="0"/>
    </xf>
    <xf numFmtId="0" fontId="6" fillId="19" borderId="4" xfId="0" applyFont="1" applyFill="1" applyBorder="1" applyAlignment="1" applyProtection="1">
      <alignment horizontal="center" vertical="center" wrapText="1"/>
      <protection locked="0"/>
    </xf>
    <xf numFmtId="0" fontId="6" fillId="19" borderId="5" xfId="0" applyFont="1" applyFill="1" applyBorder="1" applyAlignment="1" applyProtection="1">
      <alignment horizontal="center" vertical="center" wrapText="1"/>
      <protection locked="0"/>
    </xf>
    <xf numFmtId="0" fontId="6" fillId="19" borderId="6" xfId="0" applyFont="1" applyFill="1" applyBorder="1" applyAlignment="1" applyProtection="1">
      <alignment horizontal="center" vertical="center" wrapText="1"/>
      <protection locked="0"/>
    </xf>
    <xf numFmtId="0" fontId="10" fillId="0" borderId="0" xfId="1" applyAlignment="1">
      <alignment horizontal="center"/>
    </xf>
    <xf numFmtId="0" fontId="7" fillId="0" borderId="40"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11" fillId="11" borderId="24" xfId="1" applyFont="1" applyFill="1" applyBorder="1" applyAlignment="1">
      <alignment horizontal="center" vertical="center"/>
    </xf>
    <xf numFmtId="0" fontId="11" fillId="11" borderId="25" xfId="1" applyFont="1" applyFill="1" applyBorder="1" applyAlignment="1">
      <alignment horizontal="center" vertical="center"/>
    </xf>
    <xf numFmtId="0" fontId="11" fillId="11" borderId="5" xfId="1" applyFont="1" applyFill="1" applyBorder="1" applyAlignment="1">
      <alignment horizontal="center" vertical="center"/>
    </xf>
    <xf numFmtId="0" fontId="11" fillId="11" borderId="6" xfId="1" applyFont="1" applyFill="1" applyBorder="1" applyAlignment="1">
      <alignment horizontal="center" vertical="center"/>
    </xf>
    <xf numFmtId="0" fontId="11" fillId="11" borderId="7" xfId="1" applyFont="1" applyFill="1" applyBorder="1" applyAlignment="1">
      <alignment horizontal="center" vertical="center"/>
    </xf>
    <xf numFmtId="0" fontId="30" fillId="0" borderId="0" xfId="0" applyFont="1" applyAlignment="1">
      <alignment horizontal="center" vertical="center" wrapText="1"/>
    </xf>
    <xf numFmtId="0" fontId="29" fillId="0" borderId="0" xfId="0" applyFont="1" applyAlignment="1">
      <alignment horizontal="center" vertical="center"/>
    </xf>
    <xf numFmtId="0" fontId="32" fillId="0" borderId="10" xfId="0" applyFont="1" applyBorder="1" applyAlignment="1">
      <alignment horizontal="center" vertical="center"/>
    </xf>
    <xf numFmtId="0" fontId="12" fillId="11" borderId="27" xfId="1" applyFont="1" applyFill="1" applyBorder="1" applyAlignment="1">
      <alignment horizontal="center"/>
    </xf>
    <xf numFmtId="0" fontId="12" fillId="11" borderId="28" xfId="1" applyFont="1" applyFill="1" applyBorder="1" applyAlignment="1">
      <alignment horizontal="center"/>
    </xf>
    <xf numFmtId="0" fontId="10" fillId="0" borderId="27" xfId="1" applyBorder="1" applyAlignment="1">
      <alignment horizontal="center"/>
    </xf>
    <xf numFmtId="0" fontId="10" fillId="0" borderId="28" xfId="1" applyBorder="1" applyAlignment="1">
      <alignment horizontal="center"/>
    </xf>
    <xf numFmtId="0" fontId="11" fillId="11" borderId="8" xfId="1" applyFont="1" applyFill="1" applyBorder="1" applyAlignment="1">
      <alignment horizontal="center" vertical="center"/>
    </xf>
  </cellXfs>
  <cellStyles count="3">
    <cellStyle name="Normal_SHEET" xfId="1" xr:uid="{00000000-0005-0000-0000-000000000000}"/>
    <cellStyle name="Normale" xfId="0" builtinId="0"/>
    <cellStyle name="Normale 2" xfId="2" xr:uid="{00000000-0005-0000-0000-000002000000}"/>
  </cellStyles>
  <dxfs count="131">
    <dxf>
      <fill>
        <patternFill>
          <bgColor rgb="FFFFFF00"/>
        </patternFill>
      </fill>
    </dxf>
    <dxf>
      <fill>
        <patternFill>
          <bgColor theme="6" tint="0.59996337778862885"/>
        </patternFill>
      </fill>
    </dxf>
    <dxf>
      <fill>
        <patternFill>
          <bgColor rgb="FFFF0000"/>
        </patternFill>
      </fill>
    </dxf>
    <dxf>
      <font>
        <color theme="0"/>
      </font>
      <fill>
        <patternFill>
          <bgColor rgb="FFC00000"/>
        </patternFill>
      </fill>
    </dxf>
    <dxf>
      <fill>
        <patternFill>
          <bgColor rgb="FF92D050"/>
        </patternFill>
      </fill>
    </dxf>
    <dxf>
      <fill>
        <patternFill>
          <bgColor rgb="FFFFFF00"/>
        </patternFill>
      </fill>
    </dxf>
    <dxf>
      <fill>
        <patternFill>
          <bgColor theme="6" tint="0.59996337778862885"/>
        </patternFill>
      </fill>
    </dxf>
    <dxf>
      <fill>
        <patternFill>
          <bgColor rgb="FFFF0000"/>
        </patternFill>
      </fill>
    </dxf>
    <dxf>
      <font>
        <color theme="0"/>
      </font>
      <fill>
        <patternFill>
          <bgColor rgb="FFC00000"/>
        </patternFill>
      </fill>
    </dxf>
    <dxf>
      <fill>
        <patternFill>
          <bgColor rgb="FF92D050"/>
        </patternFill>
      </fill>
    </dxf>
    <dxf>
      <fill>
        <patternFill>
          <bgColor rgb="FFFFFF00"/>
        </patternFill>
      </fill>
    </dxf>
    <dxf>
      <fill>
        <patternFill>
          <bgColor theme="6" tint="0.59996337778862885"/>
        </patternFill>
      </fill>
    </dxf>
    <dxf>
      <fill>
        <patternFill>
          <bgColor rgb="FFFF0000"/>
        </patternFill>
      </fill>
    </dxf>
    <dxf>
      <font>
        <color theme="0"/>
      </font>
      <fill>
        <patternFill>
          <bgColor rgb="FFC00000"/>
        </patternFill>
      </fill>
    </dxf>
    <dxf>
      <fill>
        <patternFill>
          <bgColor rgb="FF92D050"/>
        </patternFill>
      </fill>
    </dxf>
    <dxf>
      <fill>
        <patternFill>
          <bgColor rgb="FFFFFF00"/>
        </patternFill>
      </fill>
    </dxf>
    <dxf>
      <fill>
        <patternFill>
          <bgColor theme="6" tint="0.59996337778862885"/>
        </patternFill>
      </fill>
    </dxf>
    <dxf>
      <fill>
        <patternFill>
          <bgColor rgb="FFFF0000"/>
        </patternFill>
      </fill>
    </dxf>
    <dxf>
      <font>
        <color theme="0"/>
      </font>
      <fill>
        <patternFill>
          <bgColor rgb="FFC00000"/>
        </patternFill>
      </fill>
    </dxf>
    <dxf>
      <fill>
        <patternFill>
          <bgColor rgb="FF92D050"/>
        </patternFill>
      </fill>
    </dxf>
    <dxf>
      <fill>
        <patternFill>
          <bgColor rgb="FFFFFF00"/>
        </patternFill>
      </fill>
    </dxf>
    <dxf>
      <fill>
        <patternFill>
          <bgColor theme="6" tint="0.59996337778862885"/>
        </patternFill>
      </fill>
    </dxf>
    <dxf>
      <fill>
        <patternFill>
          <bgColor rgb="FFFF0000"/>
        </patternFill>
      </fill>
    </dxf>
    <dxf>
      <font>
        <color theme="0"/>
      </font>
      <fill>
        <patternFill>
          <bgColor rgb="FFC00000"/>
        </patternFill>
      </fill>
    </dxf>
    <dxf>
      <fill>
        <patternFill>
          <bgColor rgb="FF92D050"/>
        </patternFill>
      </fill>
    </dxf>
    <dxf>
      <fill>
        <patternFill>
          <bgColor rgb="FFFFFF00"/>
        </patternFill>
      </fill>
    </dxf>
    <dxf>
      <fill>
        <patternFill>
          <bgColor theme="6" tint="0.59996337778862885"/>
        </patternFill>
      </fill>
    </dxf>
    <dxf>
      <fill>
        <patternFill>
          <bgColor rgb="FFFF0000"/>
        </patternFill>
      </fill>
    </dxf>
    <dxf>
      <font>
        <color theme="0"/>
      </font>
      <fill>
        <patternFill>
          <bgColor rgb="FFC00000"/>
        </patternFill>
      </fill>
    </dxf>
    <dxf>
      <fill>
        <patternFill>
          <bgColor rgb="FF92D050"/>
        </patternFill>
      </fill>
    </dxf>
    <dxf>
      <border>
        <left style="thin">
          <color auto="1"/>
        </left>
        <right style="thin">
          <color auto="1"/>
        </right>
        <vertical style="thin">
          <color auto="1"/>
        </vertical>
      </border>
    </dxf>
    <dxf>
      <alignment wrapText="1" indent="0"/>
    </dxf>
    <dxf>
      <alignment wrapText="1" indent="0"/>
    </dxf>
    <dxf>
      <alignment wrapText="1" indent="0"/>
    </dxf>
    <dxf>
      <alignment horizontal="center"/>
    </dxf>
    <dxf>
      <alignment wrapText="1" indent="0"/>
    </dxf>
    <dxf>
      <alignment wrapText="1" indent="0"/>
    </dxf>
    <dxf>
      <alignment wrapText="1" indent="0"/>
    </dxf>
    <dxf>
      <alignment wrapText="1" indent="0"/>
    </dxf>
    <dxf>
      <alignment textRotation="45"/>
    </dxf>
    <dxf>
      <alignment horizontal="center"/>
    </dxf>
    <dxf>
      <alignment vertical="center"/>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alignment vertical="bottom"/>
    </dxf>
    <dxf>
      <alignment horizontal="left"/>
    </dxf>
    <dxf>
      <alignment textRotation="90"/>
    </dxf>
    <dxf>
      <alignment horizontal="center"/>
    </dxf>
    <dxf>
      <alignment horizontal="center"/>
    </dxf>
    <dxf>
      <alignment horizontal="center"/>
    </dxf>
    <dxf>
      <alignment vertical="center"/>
    </dxf>
    <dxf>
      <alignment vertical="center"/>
    </dxf>
    <dxf>
      <alignment vertical="center"/>
    </dxf>
    <dxf>
      <alignment textRotation="180"/>
    </dxf>
    <dxf>
      <alignment wrapText="1"/>
    </dxf>
    <dxf>
      <alignment wrapText="1"/>
    </dxf>
    <dxf>
      <alignment wrapText="1" indent="0"/>
    </dxf>
    <dxf>
      <alignment horizontal="center"/>
    </dxf>
    <dxf>
      <alignment vertical="center"/>
    </dxf>
    <dxf>
      <alignment vertical="center"/>
    </dxf>
    <dxf>
      <alignment vertical="center"/>
    </dxf>
    <dxf>
      <alignment vertical="center"/>
    </dxf>
    <dxf>
      <alignment wrapText="1"/>
    </dxf>
    <dxf>
      <alignment wrapText="1"/>
    </dxf>
    <dxf>
      <alignment wrapText="1"/>
    </dxf>
    <dxf>
      <alignment wrapText="1"/>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alignment wrapText="1" readingOrder="0"/>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border>
        <left style="thin">
          <color theme="0" tint="-0.34998626667073579"/>
        </left>
        <top style="thin">
          <color theme="0" tint="-0.34998626667073579"/>
        </top>
        <bottom style="thin">
          <color theme="0" tint="-0.34998626667073579"/>
        </bottom>
        <vertical style="thin">
          <color theme="0" tint="-0.34998626667073579"/>
        </vertical>
        <horizontal style="thin">
          <color theme="0" tint="-0.34998626667073579"/>
        </horizontal>
      </border>
    </dxf>
    <dxf>
      <alignment vertical="center"/>
    </dxf>
    <dxf>
      <alignment vertical="center"/>
    </dxf>
    <dxf>
      <alignment vertical="center"/>
    </dxf>
    <dxf>
      <alignment vertical="center"/>
    </dxf>
    <dxf>
      <alignment wrapText="1"/>
    </dxf>
    <dxf>
      <alignment wrapText="1"/>
    </dxf>
    <dxf>
      <alignment wrapText="1"/>
    </dxf>
    <dxf>
      <alignment wrapText="1"/>
    </dxf>
    <dxf>
      <alignment wrapText="0" indent="0"/>
    </dxf>
    <dxf>
      <alignment wrapText="0" indent="0"/>
    </dxf>
    <dxf>
      <alignment wrapText="0" indent="0"/>
    </dxf>
    <dxf>
      <alignment wrapText="0" indent="0"/>
    </dxf>
    <dxf>
      <alignment wrapText="1" readingOrder="0"/>
    </dxf>
    <dxf>
      <alignment vertical="center" readingOrder="0"/>
    </dxf>
    <dxf>
      <alignment vertical="center" readingOrder="0"/>
    </dxf>
    <dxf>
      <border>
        <right style="thin">
          <color theme="0" tint="-0.34998626667073579"/>
        </right>
        <horizontal style="thin">
          <color theme="0" tint="-0.34998626667073579"/>
        </horizontal>
      </border>
    </dxf>
    <dxf>
      <border>
        <right style="thin">
          <color theme="0" tint="-0.34998626667073579"/>
        </right>
        <horizontal style="thin">
          <color theme="0" tint="-0.34998626667073579"/>
        </horizontal>
      </border>
    </dxf>
    <dxf>
      <alignment vertical="center" readingOrder="0"/>
    </dxf>
    <dxf>
      <alignment vertical="center" readingOrder="0"/>
    </dxf>
    <dxf>
      <alignment wrapText="1" readingOrder="0"/>
    </dxf>
    <dxf>
      <alignment wrapText="1" indent="0" readingOrder="0"/>
    </dxf>
    <dxf>
      <border>
        <right style="thin">
          <color theme="0" tint="-0.34998626667073579"/>
        </right>
        <horizontal style="thin">
          <color theme="0" tint="-0.34998626667073579"/>
        </horizontal>
      </border>
    </dxf>
    <dxf>
      <alignment wrapText="1" readingOrder="0"/>
    </dxf>
    <dxf>
      <alignment wrapText="0" indent="0" readingOrder="0"/>
    </dxf>
    <dxf>
      <border>
        <vertical style="thin">
          <color theme="0" tint="-0.34998626667073579"/>
        </vertical>
      </border>
    </dxf>
    <dxf>
      <border>
        <vertical style="thin">
          <color theme="0" tint="-0.34998626667073579"/>
        </vertical>
      </border>
    </dxf>
    <dxf>
      <border>
        <left/>
        <top/>
        <vertical/>
        <horizontal/>
      </border>
    </dxf>
    <dxf>
      <border>
        <left/>
        <top/>
        <vertical/>
        <horizontal/>
      </border>
    </dxf>
    <dxf>
      <alignment wrapText="1" indent="0" readingOrder="0"/>
    </dxf>
    <dxf>
      <alignment horizontal="center" readingOrder="0"/>
    </dxf>
    <dxf>
      <alignment horizontal="center" readingOrder="0"/>
    </dxf>
    <dxf>
      <alignment horizontal="center" readingOrder="0"/>
    </dxf>
    <dxf>
      <alignment vertical="center"/>
    </dxf>
    <dxf>
      <alignment vertical="center"/>
    </dxf>
    <dxf>
      <alignment vertical="center"/>
    </dxf>
    <dxf>
      <alignment wrapText="1"/>
    </dxf>
    <dxf>
      <alignment wrapText="1"/>
    </dxf>
    <dxf>
      <alignment wrapText="1"/>
    </dxf>
    <dxf>
      <alignment vertical="center" readingOrder="0"/>
    </dxf>
    <dxf>
      <alignment vertical="center" readingOrder="0"/>
    </dxf>
    <dxf>
      <alignment horizontal="center" readingOrder="0"/>
    </dxf>
  </dxfs>
  <tableStyles count="0" defaultTableStyle="TableStyleMedium2" defaultPivotStyle="PivotStyleLight16"/>
  <colors>
    <mruColors>
      <color rgb="FF33CC33"/>
      <color rgb="FF640000"/>
      <color rgb="FFCF1B17"/>
      <color rgb="FFFF99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ssimo" refreshedDate="43611.770573032409" createdVersion="6" refreshedVersion="6" minRefreshableVersion="3" recordCount="75" xr:uid="{00000000-000A-0000-FFFF-FFFF00000000}">
  <cacheSource type="worksheet">
    <worksheetSource ref="A3:AD87" sheet="DlGs 231"/>
  </cacheSource>
  <cacheFields count="29">
    <cacheField name="ID" numFmtId="0">
      <sharedItems containsSemiMixedTypes="0" containsString="0" containsNumber="1" containsInteger="1" minValue="1" maxValue="75"/>
    </cacheField>
    <cacheField name="Reato (categoria)" numFmtId="0">
      <sharedItems count="14">
        <s v="24 (Reati commessi nei rapporti con la Pubblica Amministrazione)"/>
        <s v="24 ter  (Delitti di criminalità organizzata)"/>
        <s v="24bis (Delitti informatici e trattamento illecito di dati)"/>
        <s v="25  (Reati commessi nei rapporti con la Pubblica Amministrazione)"/>
        <s v="25decies (Induzione  a  non rendere dichiarazioni o a rendere dichiarazioni mendaci all'autorita' giudiziaria)"/>
        <s v="25duodecies(Impiego di lavoratori irregolari)"/>
        <s v="25novies (Delitti in materia di violazione del diritto d'autore)"/>
        <s v="25octies (Ricettazione, riciclaggio e impiego di denaro, beni o utilità di provenienza illecita)_x000a_"/>
        <s v="25octies (Ricettazione, riciclaggio e impiego di denaro, beni o utilità di provenienza illecita)"/>
        <s v="25quater (Reati con finalità di terrorismo o di eversione dell'ordine democratico previsti dal codice penale e dalle leggi speciali)"/>
        <s v="25quinquies (Delitti contro la personalità individuale)"/>
        <s v="25septies (Reati di omicidio colposo e lesioni colpose gravi o gravissime, commessi con violazione delle norme antinfortunistiche e sulla tutela dell'igiene e della salute sul lavoro)_x000a_"/>
        <s v="25ter (Reati societari)"/>
        <s v="25undecies (Reati ambientali)"/>
      </sharedItems>
    </cacheField>
    <cacheField name="ARTICOLO" numFmtId="0">
      <sharedItems containsMixedTypes="1" containsNumber="1" containsInteger="1" minValue="24" maxValue="25"/>
    </cacheField>
    <cacheField name="Reato specifico (descrizione breve)" numFmtId="0">
      <sharedItems count="43" longText="1">
        <s v="Frode informatica in danno dello Stato o di altro ente pubblico"/>
        <s v="Indebita percezione di contributi, finanziamenti o altre erogazioni da parte dello Stato o di altro ente pubblico o delle Comunità europee_x000a_Truffa in danno dello Stato o di altro ente pubblico o delle Comunità europee_x000a_Truffa aggravata per il conseguimento di erogazioni pubbliche"/>
        <s v="Malversazione a danno dello Stato o di altro ente pubblico"/>
        <s v="Truffa (reato presupposto a quello di autoriciclaggio)"/>
        <s v="Truffa in danno dello Stato o di altro ente pubblico o delle Comunità europee"/>
        <s v="Associazione per delinquere_x000a__x000a_Associazione di tipo mafioso"/>
        <s v="Associazione per delinquere; anche di tipo mafioso"/>
        <s v="Accesso abusivo ad un sistema informatico o telematico_x000a_Danneggiamento di informazioni, dati e programmi informatici utilizzati dallo Stato o da altro ente pubblico o comunque di pubblica utilità_x000a_Danneggiamento di sistemi informatici o telematici di pubblica utilità"/>
        <s v="Danneggiamento di informazioni, dati e programmi informatici_x000a_Danneggiamento di sistemi informatici o telematici di pubblica utilità"/>
        <s v="Detenzione e diffusione abusiva di codici di accesso a sistemi informatici o telematici"/>
        <s v="Concussione"/>
        <s v="Corruzione in atti giudiziari e Istigazione alla corruzione."/>
        <s v="Corruzione per l’esercizio della funzione ed Istigazione alla corruzione"/>
        <s v="Corruzione per un atto contrario ai doveri di ufficio ed istigazione alla corruzione"/>
        <s v="Corruzione per un atto contrario ai doveri di ufficio ed istigazione alla corruzione_x000a_Induzione indebita a dare o promettere utilità_x000a_"/>
        <s v="Induzione indebita a dare o promettere utilità"/>
        <s v="Induzione indebita a dare o promettere utilità_x000a_Concussione"/>
        <s v="Induzione indebita a dare o promettere utilità_x000a_Corruzione per un atto contrario ai doveri di ufficio ed istigazione alla corruzione_x000a_"/>
        <s v="Induzione a non rendere dichiarazioni o a rendere dichiarazioni mendaci all'autorità giudiziaria"/>
        <s v="Impiego di lavoratori irregolari"/>
        <s v="Delitti in materia di violazione del diritto d'autore  "/>
        <s v="Autoriciclaggio"/>
        <s v="Impiego di denaro, beni o utilità di provenienza illecita "/>
        <s v="Ricettazione"/>
        <s v="Riciclaggio"/>
        <s v="Riciclaggio_x000a__x000a_Impiego di denaro, beni o utilità di provenienza illecita_x000a_"/>
        <s v="Riciclaggio_x000a_Autoriciclaggio"/>
        <s v="Assistenza agli associati "/>
        <s v="Detenzione di materiale pornografico "/>
        <s v="Pornografia minorile"/>
        <s v="Intermediazione illecita e sfruttamento del lavoro"/>
        <s v="Omicidio colposo_x000a_Lesioni personali colpose"/>
        <s v="Attività strumentale alla commissione del reato di False comunicazioni sociali"/>
        <s v="Corruzione tra privati_x000a_Istigazione alla corruzione tra privati"/>
        <s v="False comunicazioni sociali_x000a__x000a_False comunicazioni sociali in società non quotate - Fatti di lieve entità"/>
        <s v="Formazione fittizia del capitale"/>
        <s v="Impedito controllo"/>
        <s v="Operazioni in pregiudizio dei creditori"/>
        <s v="Ostacolo all'esercizio delle funzioni delle autorità pubbliche di vigilanza"/>
        <s v="Attività di gestione di rifiuti non autorizzata "/>
        <s v="Siti contaminati"/>
        <s v="Violazione degli obblighi di comunicazione, di tenuta dei registri obbligatori e dei formulari_x000a_Miscelazione di rifiuti"/>
        <s v="Traffico di influenze illecite"/>
      </sharedItems>
    </cacheField>
    <cacheField name="Modalità di commissione del reato" numFmtId="0">
      <sharedItems longText="1"/>
    </cacheField>
    <cacheField name="FUNZIONI Aziendali sensibili" numFmtId="0">
      <sharedItems count="99">
        <s v="DIRIGENTE, RUP, RESP. SERVIZIO TECNICO,  RESP.  RESP. SERVIZIO AMMINISTRATIVO,  SISTEMI INFORMATIVI"/>
        <s v="AMMINISTRATORE UNICO, DIRIGENTE,RUP, RESP. SERVIZIO TECNICO"/>
        <s v="AMMINISTRATORE UNICO,  DIRIGENTE, RUP, RESP. SERVIZIO TECNICO, RESP. "/>
        <s v="AMMINISTRATORE UNICO,  DIRIGENTE, RUP, RESP. SERVIZIO TECNICO, RESP.  RESP. SERVIZIO AMMINISTRATIVO"/>
        <s v="_x000a_SEGRETERIA GENERALE, PROGETTAZIONE E DIREZIONE LAVORI, UFFICIO MANUTENZIONi"/>
        <s v="AMMINISTRAZIONI CONDOMINI"/>
        <s v="RESPONSABILE SERVIZIO GESTIONALE, CANONI E MOROSITA' U.R.P."/>
        <s v="AMMINISTRATORE UNICO,  SERVIZIO GESTIONALE, PATRIMONIO VENDITE E ASSEGNAZIONI"/>
        <s v="RESP. SERVIZIO GESTIONALE,  CANONI E MOROSITA' U.R.P."/>
        <s v="RESP. SERVIZIO AMMINISTRATIVO, BILANCIO E CONTABILITA'"/>
        <s v="BILANCIO E CONTABILITA'"/>
        <s v="TUTTO IL PERSONALE AZIENDALE"/>
        <s v="DIRIGENTE, RUP, RESP. SERVIZIO TECNICO,  DIRETTORE LAVORI"/>
        <s v="SISTEMI INFORMATIVI"/>
        <s v="RUP, COMPONENTE COMMISSIONE DI GARA, DIRETTORE LAVORI"/>
        <s v="RESP. SERVIZIO AMMINISTRATIVO, RESPONSABILE BILANCIO E CONTABILITA',_x000a_MEMBRO COMMISSIONE DI SELEZIONE"/>
        <s v="AMMINISTRATORE UNICO,  DIRIGENTE, UFFICIO LEGALE"/>
        <s v="AMMINISTRATORE UNICO,  DIRIGENTE"/>
        <s v="AMMINISTRATORE UNICO,  DIRIGENTE, RESP. SERVIZIO TECNICO,  RESP. SERVIZIO AMMINISTRATIVO"/>
        <s v="AMMINISTRATORE UNICO,  RESP. SERVIZIO TECNICO,"/>
        <s v="DIRIGENTE, RUP, RESP. SERVIZIO TECNICO,  DIRETTORE LAVORI "/>
        <s v="RUP, DIRETTORE LAVORI, COORDINATORE SICUREZZA, RSPP"/>
        <s v="AMMINISTRATORE UNICO,  RESP. SERVIZIO TECNICO, RESP. SERVIZIO AMMINISTRATIVO"/>
        <s v="AMMINISTRATORE UNICO"/>
        <s v="AMMINISTRATORE UNICO, RESP. SERVIZIO TECNICO, RESP. "/>
        <s v="AMMINISTRATORE UNICO, RESP. SERVIZIO TECNICO, SEGRETERIA GENERALE CONTRATTI E APPALTI, RUP, _x000a_MEMBRI COMMISSIONE DI GARA"/>
        <s v="RUP, RESP. SERVIZIO TECNICO, DIRETTORE LAVORI, RESP. "/>
        <s v="RESP. SERVIZIO AMMINISTRATIVO, CANONI E MOROSITA' U.R.P.   "/>
        <s v="DIRIGENTE, RESP. SERVIZIO GESTIONALE"/>
        <s v="RESP. SERVIZIO TECNICO,_x000a_DIRETTORE LAVORI,_x000a_RUP, RESP. "/>
        <s v="AMMINISTRATORE UNICO,  RESP. SERVIZIO TECNICO, RUP, SEGRETERIA GENERALE CONTRATTI E APPALTI, MEMBRI COMMISSIONE DI GARA"/>
        <s v="AMMINISTRATORE UNICO DIRIGENTE, RESP. SERVIZIO AMMINISTRATIVO, BILANCIO E CONTABILITA'"/>
        <s v="RESP. SERVIZIO AMMINISTRATIVO, BILANCIO E CONTABILITA', BILANCIO E CONTABILITA', CANONI E MOROSITA' U.R.P."/>
        <s v="AMMINISTRATORE UNICO,  DIRIGENTE, RESP. SERVIZIO AMMINISTRATIVO"/>
        <s v="RESP. SERVIZIO TECNICO, RUP, DIRETTORE LAVORI"/>
        <s v="RUP, RESP. SERVIZIO AMMINISTRATIVO,  BILANCIO E CONTABILITA'"/>
        <s v="RESP. SERVIZIO AMMINISTRATIVO, BILANCIO E CONTABILITA', CANONI E MOROSITA' U.R.P."/>
        <s v="AMMINISTRATORE UNICO, DIRIGENTE, RESP. SERVIZIO GESTIONALE"/>
        <s v="DIREZIONE LAVORI, RUP, BILANCIO E CONTABILITA'"/>
        <s v="DIRETTORE LAVORI, RUP, C.S.E.,RESP. "/>
        <s v="COORDINATORE DELLA SICUREZZA, DIRETTORE LAVORI, RUP"/>
        <s v="DATORE DI LAVORO, RESPONSABILE SPP, DIRIGENTE, PREPOSTI"/>
        <s v="AMMINISTRATORE UNICO, DIRIGENTE, RESP. "/>
        <s v="AMMINISTRATORE UNICO, DIRIGENTE, RESP. SERVIZIO AMMINISTRATIVO"/>
        <s v="AMMINISTRATORE UNICO, DIRIGENTE, RESP. SERVIZI"/>
        <s v="AMMINISTRATORE UNICO,  RESP. SERVIZIO AMMINISTRATIVO"/>
        <s v="BILANCIO E CONTABILITA',_x000a_RESPONSABILI DI AREA, RESPONSABILI DI UFFICIO"/>
        <s v="AMMINISTRATORE UNICO,  DIRIGENTE, RESPONSABILI DI SERVIZIO"/>
        <s v="AMMINISTRATORE UNICO, DIRIGENTE, RUP, RESP. SERVIZIO AMMINISTRATIVO "/>
        <s v="DIRETTORE LAVORI, RUP, RESP. SERVIZIO TECNICO"/>
        <s v="DIRIGENTE, RUP, RESP. SERVIZIO TECNICO, DIREZIONE LAVORI"/>
        <s v="TUTTE LE FUNZIONI APICALI E SUBORDINATE"/>
        <s v="RESP. AREA AMMINISTRATIVA, UFFICIO RAGIONERIA, UFFICIO UTENZA" u="1"/>
        <s v="PRESIDENTE C.D.A., C.D.A., RESP. AREA TECNICA, RUP, UFFICIO SEGR. TECNICA-GARE A APPALTI, MEMBRI COMMISSIONE DI GARA" u="1"/>
        <s v="PRESIDENTE C.D.A., C.D.A., DIRIGENTE, RESPONSABILI DI AREA" u="1"/>
        <s v="DIRETTORE LAVORI, RUP, RESP. AREA TECNICA" u="1"/>
        <s v="RESP. AREA AMMINISTRATIVA, UFFICIO RAGIONERIA" u="1"/>
        <s v="DIRIGENTE, RUP, RESP. AREA TECNICA,  RESP. AREA AFFARI GENERALI E PATRIMONIO, RESP. AREA AMMINISTRATIVA,  SISTEMI INFORMATIVI" u="1"/>
        <s v="PRESIDENTE C.D.A., DIRIGENTE,RUP, RESP. AREA TECNICA, RESP. AREA AFFARI GENERALI E PATRIMONIO, SEGRETERIA TECNICA" u="1"/>
        <s v="RESPONSABILE AREA AMMINISTRATIVA, UFFICIO UTENZA, UFFICIO SIA" u="1"/>
        <s v="AMMINISTRATORE UNICO, DIRIGENTE,RUP, RESP. SERVIZIO TECNICO, RESP.  SEGRETERIA TECNICA" u="1"/>
        <s v="DIRIGENTE, RESP. AREA AFFARI GENERALI E PATRIMONIO" u="1"/>
        <s v="PRESIDENTE C.D.A., C.D.A., RESP. AREA TECNICA, RESP. AREA AMMINISTRATIVA, RESP. AREA AFFARI GENERALI E PATRIMONIO" u="1"/>
        <s v="RESP. AREA TECNICA, RUP, DIRETTORE LAVORI" u="1"/>
        <s v="DIRIGENTE, RUP, RESP. AREA TECNICA,  DIRETTORE LAVORI" u="1"/>
        <s v="UFFICIO RAGIONERIA,_x000a_RESPONSABILI DI AREA, RESPONSABILI DI UFFICIO" u="1"/>
        <s v="RESP. AREA TECNICA,_x000a_DIRETTORE LAVORI,_x000a_RUP, RESP. AREA AFFARI GENERALI E PATRIMONIO" u="1"/>
        <s v="PRESIDENTE C.D.A., C.D.A., DIRIGENTE, LEGALI ESTERNI" u="1"/>
        <s v="PRESIDENTE C.D.A.,  RESP. AREA AFFARI GENERALI E PATRIMONIO, UFFICIO PATRIMONIO" u="1"/>
        <s v="RESP. AREA AMMINISTRATIVA, UFFICIO UTENZA   " u="1"/>
        <s v="RESP. AREA AMMINISTRATIVA, UFFICIO PERSONALE" u="1"/>
        <s v="PRESIDENTE C.D.A., C.D.A. RESP. AREA TECNICA, RESP. AREA AFFARI GENERALI E PATRIMONIO" u="1"/>
        <s v="PRESIDENTE C.D.A., C.D.A., RESP. AREA TECNICA, RESP. AREA AFFARI GENERALI E PATRIMONIO" u="1"/>
        <s v="RUP, RESP. AREA AMMINISTRATIVA,  UFFICIO RAGIONERIA" u="1"/>
        <s v="PRESIDENTE C.D.A., RESP. AREA TECNICA, RUP, _x000a_MEMBRI COMMISSIONE DI GARA" u="1"/>
        <s v="PRESIDENTE C.D.A., DIRIGENTE, RUP, RESP. AREA AMMINISTRATIVA " u="1"/>
        <s v="PRESIDENTE C.D.A., C.D.A., DIRIGENTE, RUP, RESP. AREA TECNICA, RESP. AREA AFFARI GENERALI E PATRIMONIO, RESP. AREA AMMINISTRATIVA" u="1"/>
        <s v="PRESIDENTE C.D.A., DIRIGENTE, RESP. AREA AFFARI GENERALI E PATRIMONIO" u="1"/>
        <s v="PRESIDENTE C.D.A., C.D.A. DIRIGENTE, RESP. AREA AMMINISTRATIVA, UFFICIO PERSONALE" u="1"/>
        <s v="DIRETTORE LAVORI, RUP, C.S.E.,RESP. AREA AFFARI GENERALI E PATRIMONIO" u="1"/>
        <s v="PRESIDENTE C.D.A., C.D.A., DIRIGENTE, RESP. AREA TECNICA,  RESP. AREA AMMINISTRATIVA, RESP. AREA AFFARI GENERALI E PATRIMONIO" u="1"/>
        <s v="RUP, RESP. AREA TECNICA, DIRETTORE LAVORI, RESP. AREA AFFARI GENERALI E PATRIMONIO" u="1"/>
        <s v="PRESIDENTE C.D.A., C.D.A., DIRIGENTE" u="1"/>
        <s v="RESP. AREA AMMINISTRATIVA, RESPONSABILE UFFICIO PERSONALE,_x000a_MEMBRO COMMISSIONE DI SELEZIONE" u="1"/>
        <s v="PRESIDENTE C.D.A., C.D.A." u="1"/>
        <s v="RESP. AREA AMMINISTRATIVA, UFFICIO RAGIONERIA, UFFICIO RAGIONERIA, UFFICIO UTENZA" u="1"/>
        <s v="PRESIDENTE C.D.A., DIRIGENTE, RESP. AREA" u="1"/>
        <s v="AMMINISTRATORE UNICO, RESP. SERVIZIO TECNICO, RUP, _x000a_MEMBRI COMMISSIONE DI GARA" u="1"/>
        <s v="UFFICIO PERSONALE" u="1"/>
        <s v="AREA AFFARI GENERALI E PATRIMONIO, UFFICIO AUTOGESTIONI E CONDOMONI" u="1"/>
        <s v="PRESIDENTE C.D.A., C.D.A., RESP. AREA AMMINISTRATIVA" u="1"/>
        <s v="PRESIDENTE C.D.A., C.D.A., DIRIGENTE, RUP, RESP. AREA TECNICA, RESP. AREA AFFARI GENERALI E PATRIMONIO" u="1"/>
        <s v="PRESIDENTE C.D.A., DIRIGENTE, RESP. AREA AMMINISTRATIVA" u="1"/>
        <s v="_x000a_SEGRETERIA GENERALE, UFFICIO NUOVE COSTRUZIONI-RECUPERO, UFFICIO MANUTENZIONE ORDINARIA E ALLOGGI DI RISULTA" u="1"/>
        <s v="DIRIGENTE, RUP, RESP. AREA TECNICA,  DIRETTORE LAVORI, RESP. AREA AFFARI GENERALI E PATRIMONIO" u="1"/>
        <s v="AMMINISTRATORE UNICO,  RESP. SERVIZIO TECNICO, RUP, UFFICIO SEGR. TECNICA-GARE A APPALTI, MEMBRI COMMISSIONE DI GARA" u="1"/>
        <s v="DIRIGENTE, RUP, RESP. AREA TECNICA, DIREZIONE LAVORI" u="1"/>
        <s v="DIREZIONE LAVORI, RUP, UFFICIO RAGIONERIA" u="1"/>
        <s v="RESP. AREA AMMINISTRATIVA,  UFFICIO UTENZA" u="1"/>
      </sharedItems>
    </cacheField>
    <cacheField name="PROCESSI sensibili" numFmtId="0">
      <sharedItems containsBlank="1" count="24">
        <s v="Gestione del sistema informatico aziendale."/>
        <s v="Partecipazione a bandi di finanziamento._x000a_Richiesta di finanziamento."/>
        <s v="Progettazione interventi e Direzione dei lavori"/>
        <s v="Progettazione interventi._x000a_Gestione gare di appalto."/>
        <s v="Autogestioni e condomini"/>
        <s v="Gestione della bollettazione"/>
        <s v="Gestione delle vendite"/>
        <s v="Gestione adempimenti societari."/>
        <s v="Gestione amministrativa del personale."/>
        <s v="Tutti i processi"/>
        <s v="Gestione affidamenti di lavori, servizi e forniture._x000a_Direzione dei Lavori."/>
        <s v="Gestione del contenzioso"/>
        <s v="Attività istituzionale, relazioni esterne."/>
        <s v="Stipula convenzioni con i Comuni._x000a_Progettazione interventi"/>
        <s v="Direzione dei Lavori."/>
        <s v="Relazioni con soggetti della P.A."/>
        <s v="Gestione affidamenti di lavori, servizi e forniture."/>
        <s v="Gestione dei rapporti con gli utenti."/>
        <s v="Gestione della contabilità"/>
        <s v="Gestione della contabilità e bilancio di esercizio"/>
        <s v="Gestione degli appalti di lavori, servizi e forniture"/>
        <s v="Gestione della salute e sicurezza nei luoghi di lavoro"/>
        <s v="Gestione rapporti contrattuali"/>
        <m/>
      </sharedItems>
    </cacheField>
    <cacheField name="Processi strumentali" numFmtId="0">
      <sharedItems containsBlank="1"/>
    </cacheField>
    <cacheField name="Attività sensibili" numFmtId="0">
      <sharedItems longText="1"/>
    </cacheField>
    <cacheField name="FREQUENZA" numFmtId="0">
      <sharedItems containsSemiMixedTypes="0" containsString="0" containsNumber="1" minValue="0.2" maxValue="1"/>
    </cacheField>
    <cacheField name="RILEVANZA" numFmtId="0">
      <sharedItems containsSemiMixedTypes="0" containsString="0" containsNumber="1" minValue="0.2" maxValue="1"/>
    </cacheField>
    <cacheField name="PRECEDENTI ACCADIMENTI" numFmtId="0">
      <sharedItems containsSemiMixedTypes="0" containsString="0" containsNumber="1" containsInteger="1" minValue="0" maxValue="0"/>
    </cacheField>
    <cacheField name="POTERI E STRUMENTI" numFmtId="0">
      <sharedItems containsSemiMixedTypes="0" containsString="0" containsNumber="1" minValue="0.2" maxValue="1"/>
    </cacheField>
    <cacheField name="DISCREZIONALITA'" numFmtId="0">
      <sharedItems containsSemiMixedTypes="0" containsString="0" containsNumber="1" minValue="0" maxValue="0.8"/>
    </cacheField>
    <cacheField name="Somma" numFmtId="2">
      <sharedItems containsSemiMixedTypes="0" containsString="0" containsNumber="1" minValue="1" maxValue="3.2"/>
    </cacheField>
    <cacheField name="PROBABILITA'" numFmtId="0">
      <sharedItems/>
    </cacheField>
    <cacheField name="IMPATTO" numFmtId="0">
      <sharedItems/>
    </cacheField>
    <cacheField name="Rischio Preliminare (P x I)" numFmtId="0">
      <sharedItems/>
    </cacheField>
    <cacheField name="DELEGHE E PROCURE" numFmtId="0">
      <sharedItems containsSemiMixedTypes="0" containsString="0" containsNumber="1" minValue="0.4" maxValue="1"/>
    </cacheField>
    <cacheField name="MISURE ORG.VE" numFmtId="0">
      <sharedItems containsSemiMixedTypes="0" containsString="0" containsNumber="1" minValue="0.2" maxValue="1"/>
    </cacheField>
    <cacheField name="SEGREGAZIONE COMPITI" numFmtId="0">
      <sharedItems containsSemiMixedTypes="0" containsString="0" containsNumber="1" minValue="0.2" maxValue="0.8"/>
    </cacheField>
    <cacheField name="TRACCIABILITA'" numFmtId="0">
      <sharedItems containsSemiMixedTypes="0" containsString="0" containsNumber="1" minValue="0.2" maxValue="0.8"/>
    </cacheField>
    <cacheField name="SISTEMA DI CONTROLLO" numFmtId="0">
      <sharedItems containsSemiMixedTypes="0" containsString="0" containsNumber="1" minValue="0.2" maxValue="1"/>
    </cacheField>
    <cacheField name="SOMMA2" numFmtId="2">
      <sharedItems containsSemiMixedTypes="0" containsString="0" containsNumber="1" minValue="1.2" maxValue="4.2"/>
    </cacheField>
    <cacheField name="Livello di Controllo" numFmtId="0">
      <sharedItems/>
    </cacheField>
    <cacheField name="Rischio Residuo" numFmtId="0">
      <sharedItems count="4">
        <s v="MEDIO"/>
        <s v="BASSO"/>
        <s v="ALTO"/>
        <s v="MOLTO BASSO"/>
      </sharedItems>
    </cacheField>
    <cacheField name="Rilevanza della funzione" numFmtId="0">
      <sharedItems containsBlank="1"/>
    </cacheField>
    <cacheField name="Misure specifiche a presidio" numFmtId="0">
      <sharedItems longText="1"/>
    </cacheField>
    <cacheField name="Rischio ex post" numFmtId="0">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ssimo Maraziti" refreshedDate="44162.711761921295" createdVersion="6" refreshedVersion="6" minRefreshableVersion="3" recordCount="83" xr:uid="{00000000-000A-0000-FFFF-FFFF01000000}">
  <cacheSource type="worksheet">
    <worksheetSource ref="A3:AD94" sheet="DlGs 231"/>
  </cacheSource>
  <cacheFields count="30">
    <cacheField name="ID" numFmtId="0">
      <sharedItems containsSemiMixedTypes="0" containsString="0" containsNumber="1" containsInteger="1" minValue="1" maxValue="81"/>
    </cacheField>
    <cacheField name="Reato (categoria)" numFmtId="0">
      <sharedItems count="15">
        <s v="24 (Reati commessi nei rapporti con la Pubblica Amministrazione)"/>
        <s v="24 ter  (Delitti di criminalità organizzata)"/>
        <s v="24bis (Delitti informatici e trattamento illecito di dati)"/>
        <s v="25  (Reati commessi nei rapporti con la Pubblica Amministrazione)"/>
        <s v="25decies (Induzione  a  non rendere dichiarazioni o a rendere dichiarazioni mendaci all'autorita' giudiziaria)"/>
        <s v="25duodecies (Impiego di lavoratori irregolari)"/>
        <s v="25novies (Delitti in materia di violazione del diritto d'autore)"/>
        <s v="25octies (Ricettazione, riciclaggio e impiego di denaro, beni o utilità di provenienza illecita)_x000a_"/>
        <s v="25octies (Ricettazione, riciclaggio e impiego di denaro, beni o utilità di provenienza illecita)"/>
        <s v="25quater (Reati con finalità di terrorismo o di eversione dell'ordine democratico previsti dal codice penale e dalle leggi speciali)"/>
        <s v="25quinquies (Delitti contro la personalità individuale)"/>
        <s v="25septies (Reati di omicidio colposo e lesioni colpose gravi o gravissime, commessi con violazione delle norme antinfortunistiche e sulla tutela dell'igiene e della salute sul lavoro)_x000a_"/>
        <s v="25ter (Reati societari)"/>
        <s v="25undecies (Reati ambientali)"/>
        <s v="Art. 25-quinquiesdecies (Reati tributari)"/>
      </sharedItems>
    </cacheField>
    <cacheField name="ARTICOLO" numFmtId="0">
      <sharedItems containsMixedTypes="1" containsNumber="1" containsInteger="1" minValue="24" maxValue="25"/>
    </cacheField>
    <cacheField name="Reato specifico (descrizione breve)" numFmtId="0">
      <sharedItems containsBlank="1" count="51" longText="1">
        <s v="Frode informatica in danno dello Stato o di altro ente pubblico"/>
        <s v="Indebita percezione di contributi, finanziamenti o altre erogazioni da parte dello Stato o di altro ente pubblico o delle Comunità europee_x000a_Truffa in danno dello Stato o di altro ente pubblico o delle Comunità europee_x000a_Truffa aggravata per il conseguimento di erogazioni pubbliche"/>
        <s v="Malversazione a danno dello Stato o di altro ente pubblico"/>
        <s v="Truffa (reato presupposto a quello di autoriciclaggio)"/>
        <s v="Truffa in danno dello Stato o di altro ente pubblico o delle Comunità europee"/>
        <s v="Frode nelle pubbliche forniture"/>
        <s v="Associazione per delinquere_x000a__x000a_Associazione di tipo mafioso"/>
        <s v="Accesso abusivo ad un sistema informatico o telematico_x000a_Danneggiamento di informazioni, dati e programmi informatici utilizzati dallo Stato o da altro ente pubblico o comunque di pubblica utilità_x000a_Danneggiamento di sistemi informatici o telematici di pubblica utilità"/>
        <s v="Danneggiamento di informazioni, dati e programmi informatici_x000a_Danneggiamento di sistemi informatici o telematici di pubblica utilità"/>
        <s v="Detenzione e diffusione abusiva di codici di accesso a sistemi informatici o telematici"/>
        <s v="Concussione"/>
        <s v="Corruzione in atti giudiziari e Istigazione alla corruzione."/>
        <s v="Corruzione per l’esercizio della funzione ed Istigazione alla corruzione"/>
        <s v="Corruzione per un atto contrario ai doveri di ufficio ed istigazione alla corruzione"/>
        <s v="Corruzione per un atto contrario ai doveri di ufficio ed istigazione alla corruzione_x000a_Induzione indebita a dare o promettere utilità_x000a_"/>
        <s v="Induzione indebita a dare o promettere utilità"/>
        <s v="Induzione indebita a dare o promettere utilità_x000a_Concussione"/>
        <m/>
        <s v="Induzione indebita a dare o promettere utilità_x000a_Corruzione per un atto contrario ai doveri di ufficio ed istigazione alla corruzione_x000a_"/>
        <s v="Induzione a non rendere dichiarazioni o a rendere dichiarazioni mendaci all'autorità giudiziaria"/>
        <s v="Impiego di lavoratori irregolari"/>
        <s v="Delitti in materia di violazione del diritto d'autore  "/>
        <s v="Autoriciclaggio"/>
        <s v="Impiego di denaro, beni o utilità di provenienza illecita "/>
        <s v="Ricettazione"/>
        <s v="Riciclaggio"/>
        <s v="Riciclaggio_x000a__x000a_Impiego di denaro, beni o utilità di provenienza illecita_x000a_"/>
        <s v="Riciclaggio_x000a_Autoriciclaggio"/>
        <s v="Assistenza agli associati "/>
        <s v="Detenzione di materiale pornografico "/>
        <s v="Pornografia minorile"/>
        <s v="Intermediazione illecita e sfruttamento del lavoro"/>
        <s v="Omicidio colposo_x000a_Lesioni personali colpose"/>
        <s v="Attività strumentale alla commissione del reato di False comunicazioni sociali"/>
        <s v="Corruzione tra privati_x000a_Istigazione alla corruzione tra privati"/>
        <s v="False comunicazioni sociali_x000a__x000a_False comunicazioni sociali in società non quotate - Fatti di lieve entità"/>
        <s v="Formazione fittizia del capitale"/>
        <s v="Impedito controllo"/>
        <s v="Operazioni in pregiudizio dei creditori"/>
        <s v="Ostacolo all'esercizio delle funzioni delle autorità pubbliche di vigilanza"/>
        <s v="Attività di gestione di rifiuti non autorizzata "/>
        <s v="Siti contaminati"/>
        <s v="Violazione degli obblighi di comunicazione, di tenuta dei registri obbligatori e dei formulari_x000a_Miscelazione di rifiuti"/>
        <s v="Traffico di influenze illecite"/>
        <s v="Dichiarazione fraudolenta mediante fatture per operazioni inesistenti (art. 2 c.1 e c. 2-bis) o mediante altri artifici (art. 3 D.Lgs 74/00)"/>
        <s v="Emissione di fatture o altri documenti per operazioni inesistenti (Art. 8 c. 1 e c. 2-bis D.Lgs 74/00)"/>
        <s v="Occultamento o distruzione di documenti contabili (art. 10 D.Lgs 74/00)"/>
        <s v="Sottrazione fraudolenta al pagamento di imposte (art. 11 DLgs 74/00)"/>
        <s v="Dichiarazione infedele (art. 4 D.Lgs 74/00)"/>
        <s v="Indebita compensazione (art. 10-quater D.Lgs 74/00)"/>
        <s v="Omessa dichiarazione (art. 5 DLgs 74/00)"/>
      </sharedItems>
    </cacheField>
    <cacheField name="Modalità di commissione del reato" numFmtId="0">
      <sharedItems containsBlank="1" longText="1"/>
    </cacheField>
    <cacheField name="RESPONSABILITA' APICALI" numFmtId="0">
      <sharedItems containsBlank="1"/>
    </cacheField>
    <cacheField name="RESPONSABILITA' SUBORDINATI" numFmtId="0">
      <sharedItems containsBlank="1"/>
    </cacheField>
    <cacheField name="PROCESSI sensibili" numFmtId="0">
      <sharedItems containsBlank="1" count="31">
        <s v="Gestione del sistema informatico aziendale"/>
        <s v="Partecipazione a bandi di finanziamento._x000a_Richiesta di finanziamento."/>
        <s v="Gestione dei contratti pubblici _x000a_(Fase di Progettazione degli interventi; Direzione dei lavori)"/>
        <s v="Gestione dei contratti pubblici (Fase di progettazione degli interventi; gestione degli affidamenti)."/>
        <s v="Autogestioni e condomini"/>
        <s v="Gestione della bollettazione"/>
        <s v="Gestione delle vendite"/>
        <s v="Gestione adempimenti societari"/>
        <s v="Gestione amministrativa del personale"/>
        <m/>
        <s v="Tutti i processi"/>
        <s v="Gestione dei contratti pubblici (Fase di gestione degli affidamenti di lavori, servizi e forniture;_x000a_Direzione dei Lavori)."/>
        <s v="Gestione del contenzioso"/>
        <s v="Attività istituzionale, relazioni esterne."/>
        <s v="Stipula convenzioni con i Comuni._x000a_Progettazione interventi"/>
        <s v="Gestione dei contratti pubblici _x000a_(Fase di esecuzione del contratto /Direzione Lavori)"/>
        <s v="Relazioni con soggetti della P.A."/>
        <s v="Gestione dei contratti pubblici (Gestione degli affidamenti di servizi e forniture)"/>
        <s v="Gestione dei rapporti con gli utenti (provvedimenti amministrativi)"/>
        <s v="Gestione della contabilità"/>
        <s v="Gestione della contabilità e bilancio di esercizio"/>
        <s v="Gestione della salute e sicurezza nei luoghi di lavoro"/>
        <s v="Gestione rapporti contrattuali"/>
        <s v="Gestione affidamenti di lavori, servizi e forniture._x000a_Direzione dei Lavori." u="1"/>
        <s v="Progettazione interventi._x000a_Gestione gare di appalto." u="1"/>
        <s v="Gestione degli appalti di lavori, servizi e forniture" u="1"/>
        <s v="Progettazione interventi e Direzione dei lavori" u="1"/>
        <s v="Gestione affidamenti di lavori, servizi e forniture" u="1"/>
        <s v="Gestione dei rapporti con gli utenti" u="1"/>
        <s v="Direzione dei Lavori" u="1"/>
        <s v="Gestione amministrativa del personale." u="1"/>
      </sharedItems>
    </cacheField>
    <cacheField name="Processi strumentali" numFmtId="0">
      <sharedItems containsBlank="1"/>
    </cacheField>
    <cacheField name="Attività sensibili" numFmtId="0">
      <sharedItems containsBlank="1" longText="1"/>
    </cacheField>
    <cacheField name="FREQUENZA" numFmtId="0">
      <sharedItems containsSemiMixedTypes="0" containsString="0" containsNumber="1" minValue="0.2" maxValue="1"/>
    </cacheField>
    <cacheField name="RILEVANZA" numFmtId="0">
      <sharedItems containsSemiMixedTypes="0" containsString="0" containsNumber="1" minValue="0.2" maxValue="1"/>
    </cacheField>
    <cacheField name="PRECEDENTI ACCADIMENTI" numFmtId="0">
      <sharedItems containsSemiMixedTypes="0" containsString="0" containsNumber="1" containsInteger="1" minValue="0" maxValue="0"/>
    </cacheField>
    <cacheField name="POTERI E STRUMENTI" numFmtId="0">
      <sharedItems containsSemiMixedTypes="0" containsString="0" containsNumber="1" minValue="0.2" maxValue="1"/>
    </cacheField>
    <cacheField name="DISCREZIONALITA'" numFmtId="0">
      <sharedItems containsSemiMixedTypes="0" containsString="0" containsNumber="1" minValue="0" maxValue="0.8"/>
    </cacheField>
    <cacheField name="Somma" numFmtId="2">
      <sharedItems containsSemiMixedTypes="0" containsString="0" containsNumber="1" minValue="1" maxValue="3.2"/>
    </cacheField>
    <cacheField name="PROBABILITA'" numFmtId="0">
      <sharedItems/>
    </cacheField>
    <cacheField name="IMPATTO" numFmtId="0">
      <sharedItems/>
    </cacheField>
    <cacheField name="Rischio Preliminare (P x I)" numFmtId="0">
      <sharedItems/>
    </cacheField>
    <cacheField name="DELEGHE E PROCURE" numFmtId="0">
      <sharedItems containsSemiMixedTypes="0" containsString="0" containsNumber="1" minValue="0.4" maxValue="1"/>
    </cacheField>
    <cacheField name="MISURE ORG.VE" numFmtId="0">
      <sharedItems containsSemiMixedTypes="0" containsString="0" containsNumber="1" minValue="0.2" maxValue="1"/>
    </cacheField>
    <cacheField name="SEGREGAZIONE COMPITI" numFmtId="0">
      <sharedItems containsSemiMixedTypes="0" containsString="0" containsNumber="1" minValue="0.2" maxValue="0.8"/>
    </cacheField>
    <cacheField name="TRACCIABILITA'" numFmtId="0">
      <sharedItems containsSemiMixedTypes="0" containsString="0" containsNumber="1" minValue="0.2" maxValue="1"/>
    </cacheField>
    <cacheField name="SISTEMA DI CONTROLLO" numFmtId="0">
      <sharedItems containsSemiMixedTypes="0" containsString="0" containsNumber="1" minValue="0.2" maxValue="1"/>
    </cacheField>
    <cacheField name="Somma2" numFmtId="2">
      <sharedItems containsSemiMixedTypes="0" containsString="0" containsNumber="1" minValue="1.2" maxValue="4.2"/>
    </cacheField>
    <cacheField name="Livello di Controllo" numFmtId="0">
      <sharedItems/>
    </cacheField>
    <cacheField name="Rischio Residuo" numFmtId="0">
      <sharedItems count="3">
        <s v="BASSO"/>
        <s v="MEDIO"/>
        <s v="MOLTO BASSO"/>
      </sharedItems>
    </cacheField>
    <cacheField name="Rilevanza della funzione" numFmtId="0">
      <sharedItems containsBlank="1"/>
    </cacheField>
    <cacheField name="Misure specifiche a presidio" numFmtId="0">
      <sharedItems containsBlank="1" longText="1"/>
    </cacheField>
    <cacheField name="Rischio ex post"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5">
  <r>
    <n v="1"/>
    <x v="0"/>
    <n v="24"/>
    <x v="0"/>
    <s v="Trasmissione, elaborazione, ricezione di dati alterati  alla P.A.,Autorità di Vigilanza  o altri organi di controllo. Il reato, in linea di principio, potrebbe realizzarsi attraverso la trasmissione di dati falsi o alterati all'ente finanziatore per conseguire in modo indebito erogazioni pubbliche non dovute._x000a_Inoltre il reato può essere perpetrato nell'attività di  Contabilità Lavori attraverso l'alterazione, falsificazione della contabilità lavori al fine di procurare un interesse / vantaggio per l'Ente."/>
    <x v="0"/>
    <x v="0"/>
    <m/>
    <s v="UTILIZZO DEL SISTEMA INFORMATICO: Alterazione dati nel sistema informatico della P.A. Le attività potenzialmente sensibili sono:_x000a_-  ad es. a titolo indicativo e non esaustivo inserimento dati informatici nel sito dell'Autorità, Regione, Corte dei Conti, partecipazione a bandi telematici per il finanziamento di interventi."/>
    <n v="0.4"/>
    <n v="0.8"/>
    <n v="0"/>
    <n v="0.8"/>
    <n v="0.4"/>
    <n v="2.4"/>
    <s v="MEDIA"/>
    <s v="MOLTO ALTO"/>
    <s v="ALTO"/>
    <n v="0.6"/>
    <n v="0.6"/>
    <n v="0.6"/>
    <n v="0.8"/>
    <n v="0.6"/>
    <n v="3.1999999999999997"/>
    <s v="ALTO"/>
    <x v="0"/>
    <s v="APICALE"/>
    <s v="Regolamento aziendale in materia di utilizzo dei sistemi informatici aziendali._x000a_Mappatura accesso a banche dati esterne e assegnazione tramite lettera di incarico al personale._x000a_Adempimenti GDPR e relative procedure. Attività di Vigilanza sul Modello 231."/>
    <s v="Basso"/>
  </r>
  <r>
    <n v="2"/>
    <x v="0"/>
    <n v="24"/>
    <x v="1"/>
    <s v="Il reato potrebbe realizzarsi attraverso artifizi, raggiri, attestazioni di requisiti non veritieri, prodotte dai tecnici della Stazione Appaltante, per indurre il funzionario della Regione/Ente finanziatore a: erogare finanziamenti agevolati in mancanza dei requisiti richiesti; accelerare il processo di erogazione del finanziamento agevolato; compiere atti contrari ai doveri di ufficio; ignorare ritardi, omissioni e errori negli adempimenti di legge; certificare la corretta esecuzione  di adempimenti insussistenti o compiuti tardivamente; certificare l'esistenza di presupposti insussistenti."/>
    <x v="1"/>
    <x v="1"/>
    <m/>
    <s v="AGEVOLAZIONI PUBBLICHE - Gestione dei rapporti con la Regione /Ente finanziatore circa il possesso dei requisiti necessari alla concessione ed erogazione del finanziamento._x000a_Le attività sensibili alla commissione di reato sono:_x000a_- Ricerca delle fonti di finanziamento/contributi pubblici_x000a_- Partecipazione ai bandi pubblici di finanziamento_x000a_-RIchiesta di finanziamento all'Ente Pubblico_x000a_per interventi di nuova costruzione, recupero, manutenzione e ristrutturazione."/>
    <n v="1"/>
    <n v="1"/>
    <n v="0"/>
    <n v="0.8"/>
    <n v="0.4"/>
    <n v="3.1999999999999997"/>
    <s v="ALTA"/>
    <s v="MOLTO ALTO"/>
    <s v="MOLTO ALTO"/>
    <n v="1"/>
    <n v="1"/>
    <n v="0.6"/>
    <n v="0.8"/>
    <n v="0.8"/>
    <n v="4.2"/>
    <s v="MOLTO ALTO"/>
    <x v="0"/>
    <s v="APICALE"/>
    <s v="Revisione procedura aziendale in relazione alle fasi di richiesta per l'accesso al finanziamento che di successiva rendicontazione e richiesta dell'erogazione._x000a_Attuazione delle misure previste nel Piano di prevenzione della corruzione. Attività di Vigilanza sul Modello 231."/>
    <s v="Basso"/>
  </r>
  <r>
    <n v="3"/>
    <x v="0"/>
    <n v="24"/>
    <x v="1"/>
    <s v="Il reato potrebbe realizzarsi attraverso artifizi, raggiri, attestazioni di requisiti non veritieri, prodotte dai tecnici della Stazione Appaltante, per indurre il funzionario della Regione/Ente finanziatore a: erogare finanziamenti agevolati in mancanza dei requisiti richiesti; accelerare il processo di erogazione del finanziamento agevolato; compiere atti contrari ai doveri di ufficio; ignorare ritardi, omissioni e errori negli adempimenti di legge; certificare la corretta esecuzione  di adempimenti insussistenti o compiuti tardivamente; certificare l'esistenza di presupposti insussistenti."/>
    <x v="2"/>
    <x v="2"/>
    <m/>
    <s v="AGEVOLAZIONI PUBBLICHE - Gestione dei rapporti con la Regione /Ente finanziatore circa il possesso dei requisiti necessari alla erogazione del finanziamento e, successivamente, della documentazione necessaria per la rendicontazione periodica (es. QTE)._x000a_Le attività sensibili alla commissione di reato sono:_x000a_- Contabilità lavori e Rendicontazione _x000a_- Richieste periodiche di erogazione dei contributi_x000a_per interventi di nuova costruzione, recupero, manutenzione e ristrutturazione."/>
    <n v="1"/>
    <n v="1"/>
    <n v="0"/>
    <n v="0.8"/>
    <n v="0.4"/>
    <n v="3.1999999999999997"/>
    <s v="ALTA"/>
    <s v="MOLTO ALTO"/>
    <s v="MOLTO ALTO"/>
    <n v="1"/>
    <n v="0.8"/>
    <n v="0.6"/>
    <n v="0.8"/>
    <n v="1"/>
    <n v="4.2"/>
    <s v="MOLTO ALTO"/>
    <x v="0"/>
    <s v="APICALE"/>
    <s v="Vedi misure di cui al punto ID 2. Attività di Vigilanza sul Modello 231."/>
    <s v="Basso"/>
  </r>
  <r>
    <n v="4"/>
    <x v="0"/>
    <n v="24"/>
    <x v="2"/>
    <s v="Destinazione delle erogazioni pubbliche a finalità diverse da quelle per le quali sono state conseguite ed erogate dal Soggetto Pubblico erogatore (gestore del finanziamento agevolato). "/>
    <x v="3"/>
    <x v="3"/>
    <m/>
    <s v="AGEVOLAZIONI PUBBLICHE - Adozione di atti (delibere/determine) funzionali all'avvio dei lavori senza i necessari presupposti di natura finanziaria ed in difformità alla destinazione originaria del finanziamento conseguito."/>
    <n v="0.8"/>
    <n v="1"/>
    <n v="0"/>
    <n v="0.8"/>
    <n v="0.4"/>
    <n v="3"/>
    <s v="MEDIA"/>
    <s v="MOLTO ALTO"/>
    <s v="ALTO"/>
    <n v="0.4"/>
    <n v="0.4"/>
    <n v="0.4"/>
    <n v="0.6"/>
    <n v="0.6"/>
    <n v="2.4000000000000004"/>
    <s v="MEDIO"/>
    <x v="0"/>
    <s v="APICALE"/>
    <s v="Vedi misure di cui al punto ID 3. Attività di Vigilanza sul Modello 231."/>
    <s v="Basso"/>
  </r>
  <r>
    <n v="5"/>
    <x v="0"/>
    <n v="24"/>
    <x v="2"/>
    <s v="Concorso attivo nel reato di destinazione delle erogazioni pubbliche a finalità diverse da quelle per le quali sono state conseguite ed erogate dal Soggetto Pubblico erogatore (gestore del finanziamento agevolato)."/>
    <x v="4"/>
    <x v="3"/>
    <m/>
    <s v="AGEVOLAZIONI PUBBLICHE - Concorso attivo insieme all'autore del reato nella adozione di atti (delibere/determine) funzionali all'avvio dei lavori senza i necessari presupposti di natura finanziaria ed in difformità alla destinazione originaria del finanziamento conseguito"/>
    <n v="0.8"/>
    <n v="1"/>
    <n v="0"/>
    <n v="0.2"/>
    <n v="0.2"/>
    <n v="2.2000000000000002"/>
    <s v="MEDIA"/>
    <s v="MOLTO ALTO"/>
    <s v="ALTO"/>
    <n v="0.4"/>
    <n v="0.4"/>
    <n v="0.4"/>
    <n v="0.6"/>
    <n v="0.4"/>
    <n v="2.2000000000000002"/>
    <s v="MEDIO"/>
    <x v="0"/>
    <s v="SUBORDINATO"/>
    <s v="Vedi misure di cui al punto ID 3. Attività di Vigilanza sul Modello 231."/>
    <s v="Basso"/>
  </r>
  <r>
    <n v="6"/>
    <x v="0"/>
    <n v="24"/>
    <x v="3"/>
    <s v="Il reato, in linea di principio, potrebbe realizzarsi attraverso:_x000a_- alterazione ai dati relativi alle spese delle quote di autogestione / condominio in capo ai singoli assegnatari,_x000a_- alterazione di dati relative alle quote di contributo accreditate all’Autogestione da parte dell’Ente._x000a_- sostituzione dell'Ente nelle quote condominiali non versate da parte dell'assegnatario._x000a_Le attività di cui sopra potrebbero, in linea di principio, comportare una alterazione dei bilanci sia preventivi, sia consuntivi dell’Autogestione /del Condominio e potrebbero essere strumentali per l'alterazione del bilancio dell’Ente."/>
    <x v="5"/>
    <x v="4"/>
    <m/>
    <s v="AUTOGESTIONI E CONDOMINI_x000a_Le attività sensibili individuate: _x000a_- Costituzione e gestione dell'autogestione_x000a_- Costituzione e gestione del condominio_x000a_- Gestione morosità dell'inquilino in condominio o autogestione_x000a__x000a_"/>
    <n v="0.4"/>
    <n v="0.6"/>
    <n v="0"/>
    <n v="0.6"/>
    <n v="0.4"/>
    <n v="2"/>
    <s v="BASSA"/>
    <s v="MOLTO ALTO"/>
    <s v="MEDIO"/>
    <n v="0.4"/>
    <n v="0.8"/>
    <n v="0.4"/>
    <n v="0.8"/>
    <n v="0.6"/>
    <n v="3.0000000000000004"/>
    <s v="MEDIO"/>
    <x v="1"/>
    <s v="APICALI E SUBORDINATI"/>
    <s v="Rischio residuo accettabile."/>
    <s v="Basso"/>
  </r>
  <r>
    <n v="7"/>
    <x v="0"/>
    <n v="24"/>
    <x v="3"/>
    <s v="Il reato potrebbe concretizzarsi attraverso raggiri e/o artifizi nell'inserimento, da parte delle funzioni aziendali preposte, di dati alterati e non veritieri nel sistema relativo all'anagrafe reddituale degli utenti (ad es. inserendo una composizione alterata del nucleo famigliare dell'assegnatario, o una dichiarazione reddituale non veritiera, superiore a quella reale), comportando questo un'indebito vantaggio dell'azienda, in fase di determinazione del canone in capo all'utente."/>
    <x v="6"/>
    <x v="5"/>
    <m/>
    <s v="CALCOLO E GESTIONE DEL CANONE DI LOCAZIONE E BOLLETTAZIONE: imputazione non corretta delle voci necessarie al calcolo del canone, calcolo periodico della bolletta e degli indici di rivalutazione periodica del canone._x000a_"/>
    <n v="0.6"/>
    <n v="1"/>
    <n v="0"/>
    <n v="0.8"/>
    <n v="0.4"/>
    <n v="2.8000000000000003"/>
    <s v="MEDIA"/>
    <s v="MOLTO ALTO"/>
    <s v="ALTO"/>
    <n v="0.4"/>
    <n v="0.8"/>
    <n v="0.4"/>
    <n v="0.8"/>
    <n v="0.6"/>
    <n v="3.0000000000000004"/>
    <s v="MEDIO"/>
    <x v="0"/>
    <s v="APICALI E SUBORDINATI"/>
    <s v="Implementazione dei controlli previsti nella procedura relativa alla fase di bollettazione. Attività di Vigilanza sul Modello 231."/>
    <s v="Basso"/>
  </r>
  <r>
    <n v="8"/>
    <x v="0"/>
    <n v="24"/>
    <x v="3"/>
    <s v="Il reato potrebbe concretizzarsi attraverso artifizi e raggiri, inducendo in errore l'Ente Pubblico (Regione) e/o il potenziale acquirente dell'immobile oggetto della vendita nella definizione di: _x000a_- Piano di cessione, soggetto ad approvazione della Regione; _x000a_- Stima del prezzo di vendita e relativo atto di approvazione _x000a_Il reato si realizza attraverso il calcolo di un prezzo di cessione non congruo rispetto ai parametri previsti. La finalità del reato potrebbe configurarsi nella vendita dell'immobile a valori superiori a quelli reali, generando così  un vantaggio illecito per l'Ente."/>
    <x v="7"/>
    <x v="6"/>
    <m/>
    <s v="GESTIONE DELLE VENDITE DI ALLOGGI: potenziali attività sensibili:_x000a_- Definizione del Piano di Cessione degli immobili oggetto di vendita;                                                                 Stima del prezzo di vendita_x000a_- Predisposizione atto di approvazione stime_x000a_Il reato si realizza attraverso il calcolo di un prezzo di cessione non congruo rispetto ai parametri previsti"/>
    <n v="0.4"/>
    <n v="0.8"/>
    <n v="0"/>
    <n v="0.8"/>
    <n v="0.6"/>
    <n v="2.6"/>
    <s v="MEDIA"/>
    <s v="MOLTO ALTO"/>
    <s v="ALTO"/>
    <n v="0.4"/>
    <n v="0.8"/>
    <n v="0.4"/>
    <n v="0.8"/>
    <n v="0.6"/>
    <n v="3.0000000000000004"/>
    <s v="MEDIO"/>
    <x v="0"/>
    <s v="APICALI E SUBORDINATI"/>
    <s v="Implementazione procedura sulle vendite rafforzando i controlli in fase di stima del bene. Attività di Vigilanza sul Modello 231."/>
    <s v="Basso"/>
  </r>
  <r>
    <n v="9"/>
    <x v="0"/>
    <n v="24"/>
    <x v="4"/>
    <s v="Alterazione/contraffazione/omissione di documentazione inviata Soggetti Pubblici competenti, inducendo quest'ultimi in errore circa la veridicità della stessa al fine di trarne un ingiusto profitto. In particolare il rischio reato si concretizza con il mancato assolvimento dell'obbligo di registrazione dei contratti di locazione e versamento delle relative imposte, nonchè dell'assolvimento delle altre registrazioni previste da legge relative agli adempimenti di natura societaria."/>
    <x v="8"/>
    <x v="7"/>
    <m/>
    <s v="ADEMPIMENTI SOCIETARI - Gestione dei rapporti con gli Enti competenti in materia di adempimenti societari (Es. CCIAA, Tribunale, Ufficio del Registro)._x000a_Le attività sensibili alla commissione di reato sono:_x000a_- Registrazione dei contratti di locazione_x000a_- Adempimenti societari_x000a_"/>
    <n v="0.4"/>
    <n v="0.6"/>
    <n v="0"/>
    <n v="0.6"/>
    <n v="0.4"/>
    <n v="2"/>
    <s v="BASSA"/>
    <s v="MOLTO ALTO"/>
    <s v="MEDIO"/>
    <n v="0.4"/>
    <n v="0.4"/>
    <n v="0.4"/>
    <n v="0.8"/>
    <n v="0.8"/>
    <n v="2.8"/>
    <s v="MEDIO"/>
    <x v="1"/>
    <s v="APICALI E SUBORDINATI"/>
    <s v="Rischio residuo accettabile."/>
    <s v="Basso"/>
  </r>
  <r>
    <n v="10"/>
    <x v="0"/>
    <n v="24"/>
    <x v="4"/>
    <s v="Alterazione/contraffazione/omissione di documentazione inviata Soggetti Pubblici competenti, inducendo quest'ultimi in errore circa la veridicità della stessa al fine di trarne un ingiusto profitto."/>
    <x v="9"/>
    <x v="8"/>
    <m/>
    <s v="ADEMPIMENTI PERSONALE - Gestione dei rapporti con i Funzionari Pubblici competenti (INPS, INAIL, ASL, etc.) per osservanza obblighi previsti dalla normativa di riferimento: predisposizione delle denunce relative a costituzione, modifica ed estinzione del rapporto di lavoro; elenchi personale attivo, assunto e cessato c/o INAIL; controlli e verifiche circa il rispetto dei presupposti e delle condizioni previste dalla normativa vigente; esecuzione dei pagamenti verso lo Stato e altri Enti Pubblici."/>
    <n v="0.4"/>
    <n v="0.6"/>
    <n v="0"/>
    <n v="0.6"/>
    <n v="0.4"/>
    <n v="2"/>
    <s v="BASSA"/>
    <s v="MOLTO ALTO"/>
    <s v="MEDIO"/>
    <n v="0.4"/>
    <n v="0.4"/>
    <n v="0.4"/>
    <n v="0.8"/>
    <n v="0.6"/>
    <n v="2.6"/>
    <s v="MEDIO"/>
    <x v="1"/>
    <s v="APICALE"/>
    <s v="Rischio residuo accettabile."/>
    <s v="Basso"/>
  </r>
  <r>
    <n v="11"/>
    <x v="0"/>
    <n v="24"/>
    <x v="4"/>
    <s v="Concorso attivo con l'autore del reato nella alterazione/contraffazione/ omissione di documentazione inviata Soggetti Pubblici competenti, inducendo quest'ultimi in errore circa la veridicità della stessa al fine di trarne un ingiusto profitto."/>
    <x v="10"/>
    <x v="8"/>
    <m/>
    <s v="ADEMPIMENTI PERSONALE - Concorso attivo nella gestione dei rapporti con i Funzionari Pubblici competenti (INPS, INAIL, ASL, etc.) per osservanza obblighi previsti dalla normativa di riferimento: predisposizione delle denunce relative a costituzione, modifica ed estinzione del rapporto di lavoro; elenchi personale attivo, assunto e cessato c/o INAIL; controlli e verifiche circa il rispetto dei presupposti e delle condizioni previste dalla normativa vigente; esecuzione dei pagamenti verso lo Stato e altri Enti Pubblici."/>
    <n v="0.4"/>
    <n v="0.6"/>
    <n v="0"/>
    <n v="0.4"/>
    <n v="0.2"/>
    <n v="1.5999999999999999"/>
    <s v="BASSA"/>
    <s v="MOLTO ALTO"/>
    <s v="MEDIO"/>
    <n v="0.4"/>
    <n v="0.4"/>
    <n v="0.4"/>
    <n v="0.8"/>
    <n v="0.6"/>
    <n v="2.6"/>
    <s v="MEDIO"/>
    <x v="1"/>
    <s v="SUBORDINATO"/>
    <s v="Rischio residuo accettabile."/>
    <s v="Basso"/>
  </r>
  <r>
    <n v="12"/>
    <x v="1"/>
    <s v="24 ter"/>
    <x v="5"/>
    <s v="Tutte le modalità indicate per le attività sensibili indicate nel presente documento che possono concretizzare il compimento di delitti in forma associativa da parte di tre o più soggetti interni o esterni, nonché tutte le attività che possono concretizzarsi nella partecipazipone ad associazioni di tipo mafioso o nella commissione di delitti per i quali ci si è avvalsi delle condizioni previste in tali associazioni o finalizzate ad agevolare le attività di quest'ultime."/>
    <x v="11"/>
    <x v="9"/>
    <m/>
    <s v="Gestione delle attività sensibili riportate nell'analisi dei rischi per le quali sono previste ipotesi di reato qualificabili come delitti in forma associativa"/>
    <n v="0.6"/>
    <n v="0.8"/>
    <n v="0"/>
    <n v="0.8"/>
    <n v="0.4"/>
    <n v="2.6"/>
    <s v="MEDIA"/>
    <s v="MEDIO"/>
    <s v="MEDIO"/>
    <n v="0.4"/>
    <n v="0.4"/>
    <n v="0.4"/>
    <n v="0.8"/>
    <n v="0.6"/>
    <n v="2.6"/>
    <s v="MEDIO"/>
    <x v="1"/>
    <s v="APICALE E SUBORDINATO"/>
    <s v="Rischio residuo accettabile."/>
    <s v="Basso"/>
  </r>
  <r>
    <n v="13"/>
    <x v="1"/>
    <s v="24 ter"/>
    <x v="6"/>
    <s v="I reati potrebbero concretizzare il rischio di infiltrazioni criminali, attraverso la messa in atto di condotte omissive nel processo di verifica dei requisiti dell'appaltatore e subappaltatori, quali ad es: regolarità contributiva e fiscale, antimafia, casellario giudiziale e certificato carichi pendenti, etc. Le condotte omissive messe in atto da esponenti della Stazione Appaltante, con il concorso dell'Impresa aggiudicataria, sono propedeutiche alla realizzazione di reati di criminalità organizzata, con potenziale rischio di infiltrazioni criminali."/>
    <x v="12"/>
    <x v="10"/>
    <m/>
    <s v="GESTIONE APPALTI E SUBAPPALTI- verifiche sulla impresa aggiudicataria e sui subappaltatori."/>
    <n v="0.6"/>
    <n v="0.6"/>
    <n v="0"/>
    <n v="0.8"/>
    <n v="0.4"/>
    <n v="2.4"/>
    <s v="MEDIA"/>
    <s v="MOLTO ALTO"/>
    <s v="ALTO"/>
    <n v="0.4"/>
    <n v="0.4"/>
    <n v="0.4"/>
    <n v="0.8"/>
    <n v="0.6"/>
    <n v="2.6"/>
    <s v="MEDIO"/>
    <x v="0"/>
    <s v="APICALE"/>
    <s v="Implementazione procedura in materia di subappalti._x000a_Attuazione delle misure previste nel Piano di prevenzione della corruzione."/>
    <s v="Basso"/>
  </r>
  <r>
    <n v="14"/>
    <x v="2"/>
    <s v="24bis"/>
    <x v="7"/>
    <s v="Detenzione e diffusione abusiva, riproduzione e/o comunicazione, consegna di codici, parole chiave o altri mezzi idonei all'accesso ad un sistema informatico o telematico, protetto da misure di sicurezza, o comunque fornire indicazioni o istruzioni idonee allo scopo, al fine di procurare a se o ad altri un profitto e/o recare danno."/>
    <x v="11"/>
    <x v="0"/>
    <m/>
    <s v="UTILIZZO DEL SISTEMA INFORMATICO: Accesso da parte di Soggetti non abilitati e/o autorizzati, ai portali della P.A. (es. Agenzia delle Entrate, Anagrafe Tributaria, Catasto, ecc.), per verifica situazioni patrimoniali, verifiche reddituali, ecc."/>
    <n v="0.6"/>
    <n v="0.6"/>
    <n v="0"/>
    <n v="0.8"/>
    <n v="0.4"/>
    <n v="2.4"/>
    <s v="MEDIA"/>
    <s v="MOLTO ALTO"/>
    <s v="ALTO"/>
    <n v="0.4"/>
    <n v="0.6"/>
    <n v="0.6"/>
    <n v="0.8"/>
    <n v="0.6"/>
    <n v="3.0000000000000004"/>
    <s v="MEDIO"/>
    <x v="0"/>
    <s v="APICALE E SUBORDINATO"/>
    <s v="Regolamento aziendale in materia di utilizzo dei sistemi informatici aziendali._x000a_Mappatura accesso a banche dati esterne e assegnazione tramite lettera di incarico al personale. Adempimenti GDPR e procedure relative. Attività di Vigilanza sul Modello 231."/>
    <s v="Basso"/>
  </r>
  <r>
    <n v="15"/>
    <x v="2"/>
    <s v="24bis"/>
    <x v="8"/>
    <s v="Manomissione di apparati informatici attraverso la diffusione di malware o programmi nocivi, al fine di recare all'Ente un ingiusto vantaggio."/>
    <x v="11"/>
    <x v="0"/>
    <m/>
    <s v="UTILIZZO DEL SISTEMA INFORMATICO: Download a programmi informatici, attraverso siti web rilevati come potenzialmente pericolosi. Utilizzo di credenziali di autenticazione per l'accesso ad apparati informatici."/>
    <n v="0.4"/>
    <n v="0.4"/>
    <n v="0"/>
    <n v="0.2"/>
    <n v="0.4"/>
    <n v="1.4"/>
    <s v="BASSA"/>
    <s v="MOLTO ALTO"/>
    <s v="MEDIO"/>
    <n v="0.4"/>
    <n v="0.6"/>
    <n v="0.4"/>
    <n v="0.8"/>
    <n v="0.6"/>
    <n v="2.8000000000000003"/>
    <s v="MEDIO"/>
    <x v="1"/>
    <s v="APICALE E SUBORDINATO"/>
    <s v="Regolamento aziendale in materia di utilizzo dei sistemi informatici aziendali._x000a__x000a_Implementazione sistemi di sicurezza fisica e logica sul sistema informativo."/>
    <s v="Basso"/>
  </r>
  <r>
    <n v="16"/>
    <x v="2"/>
    <s v="24bis"/>
    <x v="8"/>
    <s v="Introduzione nel sistema informativo e/o nelle banche dati, anche di Enti Pubblici, forzando i sistemi di sicurezza e protezione previsti dalla rete aziendale e da quella della controparte per conseguirne un vantaggio/interesse."/>
    <x v="13"/>
    <x v="0"/>
    <m/>
    <s v="UTILIZZO DEL SISTEMA INFORMATICO: Gestione della sicurezza fisica e logica dei sistemi informativi aziendali, in particolare: gestione dei server aziendali e delle applicazioni in uso c/o l'Ente; gestione della rete telematica; manutenzione dei Client assegnati al personale dipendente dell'Ente."/>
    <n v="0.6"/>
    <n v="0.6"/>
    <n v="0"/>
    <n v="0.6"/>
    <n v="0.6"/>
    <n v="2.4"/>
    <s v="MEDIA"/>
    <s v="MOLTO ALTO"/>
    <s v="ALTO"/>
    <n v="0.4"/>
    <n v="0.6"/>
    <n v="0.6"/>
    <n v="0.8"/>
    <n v="0.6"/>
    <n v="3.0000000000000004"/>
    <s v="MEDIO"/>
    <x v="0"/>
    <s v="SUBORDINATO"/>
    <s v="Regolamento aziendale in materia di utilizzo dei sistemi informatici aziendali. Adempimenti GDPR e procedure relative. Attività di Vigilanza sul Modello 231."/>
    <s v="Basso"/>
  </r>
  <r>
    <n v="17"/>
    <x v="2"/>
    <s v="24bis"/>
    <x v="9"/>
    <s v="Sottrazione di credenziali di autenticazione,  riproduzione e/o diffusione di codici, parole chiave o altri mezzi idonei a consentire l'accesso ad un sistema informatico o telematico, protetto da misure di sicurezza, o comunque fornire indicazioni o istruzioni idonee al predetto scopo."/>
    <x v="11"/>
    <x v="0"/>
    <m/>
    <s v="UTILIZZO DEL SISTEMA INFORMATICO: Alterazione registri informatici della P.A. (es. Agenzia delle Entrate, Anagrafe tributaria, catasto, INAIL, ecc.): ad es. per far risultare esistenti condizioni/requisiti, per la successiva  produzione di documenti attestanti fatti e circostanze inesistenti, per modificare dati fiscali/previdenziali o reddituali di interesse dell'Ente, ecc."/>
    <n v="0.6"/>
    <n v="0.6"/>
    <n v="0"/>
    <n v="0.8"/>
    <n v="0.4"/>
    <n v="2.4"/>
    <s v="MEDIA"/>
    <s v="MOLTO ALTO"/>
    <s v="ALTO"/>
    <n v="0.4"/>
    <n v="0.6"/>
    <n v="0.6"/>
    <n v="0.8"/>
    <n v="0.6"/>
    <n v="3.0000000000000004"/>
    <s v="MEDIO"/>
    <x v="0"/>
    <s v="APICALE E SUBORDINATO"/>
    <s v="Regolamento aziendale in materia di utilizzo dei sistemi informatici aziendali._x000a__x000a_Mappatura accesso a banche dati esterne e assegnazione tramite lettera di incarico al personale. Adempimenti GDPR e procedure relative. Attività di Vigilanza sul Modello 231."/>
    <s v="Basso"/>
  </r>
  <r>
    <n v="18"/>
    <x v="2"/>
    <s v="24bis"/>
    <x v="9"/>
    <s v="Accesso abusivo a sistemi informatici aziendali e a registri informatici della P.A., mediante sottrazione di altrui credenziali di accesso, allo scopo di  far risultare esistenti condizioni/requisiti per la partecipazione a bandi di agevolazioni pubbliche, per la successiva  produzione di documenti attestanti fatti e circostanze inesistenti, per modificare dati fiscali/previdenziali di interesse dell'Ente,  e trasmetterle alla Regione o ad altri Enti Pubblici."/>
    <x v="11"/>
    <x v="0"/>
    <m/>
    <s v="UTILIZZO DEL SISTEMA INFORMATICO: Gestione e custodia delle credenziali di autenticazione per l'accesso al sistema informatico aziendale e ai portali della P.A."/>
    <n v="0.6"/>
    <n v="0.6"/>
    <n v="0"/>
    <n v="0.8"/>
    <n v="0.4"/>
    <n v="2.4"/>
    <s v="MEDIA"/>
    <s v="MOLTO ALTO"/>
    <s v="ALTO"/>
    <n v="0.4"/>
    <n v="0.6"/>
    <n v="0.6"/>
    <n v="0.8"/>
    <n v="0.6"/>
    <n v="3.0000000000000004"/>
    <s v="MEDIO"/>
    <x v="0"/>
    <s v="APICALE E SUBORDINATO"/>
    <s v="Regolamento aziendale in materia di utilizzo dei sistemi informatici aziendali._x000a_Adempimenti GDPR e procedure relative. Attività di Vigilanza sul Modello 231."/>
    <s v="Basso"/>
  </r>
  <r>
    <n v="19"/>
    <x v="3"/>
    <n v="25"/>
    <x v="10"/>
    <s v="L'esponente dell'Ente, che acquisice la veste di Pubblico Ufficiale, abusando della sua posizione, costringe taluno a procurare a sé o ad altri denaro o altre utilità non dovutegli, con un vantaggio /interesse per l'Ente. Il reato può essere riconducibile alle seguenti attività:_x000a_- svolgimento procedure di gara;_x000a_- adempimenti contrattuali e direzione dei lavori;_x000a_- autorizzazione subappalti;_x000a_- ammissioni di varianti in corso d'opera, accordi bonari_x000a_- contabilità dei lavori, approvazione S.A.L.,_x000a_- Collaudo finale e rilascio C.R.E."/>
    <x v="14"/>
    <x v="10"/>
    <m/>
    <s v="GESTIONE DEI RAPPORTI CON DITTE PARTECIPANTI ALLE GARE- Rapporti durante lo svolgimento della procedura di gara._x000a__x000a_GESTIONE DEI RAPPORTI CON DITTE APPALTATRICI - Adempimenti in fase di stipula del contratto._x000a_ _x000a_DIREZIONE LAVORI - autorizzazione subappalti, ammissione varianti, accordi bonari, contabilità e autorizzazione SAL, collaudo."/>
    <n v="0.4"/>
    <n v="0.6"/>
    <n v="0"/>
    <n v="0.8"/>
    <n v="0.6"/>
    <n v="2.4"/>
    <s v="MEDIA"/>
    <s v="ESTREMAMENTE ALTO"/>
    <s v="ALTO"/>
    <n v="0.4"/>
    <n v="0.4"/>
    <n v="0.4"/>
    <n v="0.8"/>
    <n v="0.6"/>
    <n v="2.6"/>
    <s v="MEDIO"/>
    <x v="0"/>
    <s v="APICALE"/>
    <s v="Regolamento per la partecipazione alle commissioni._x000a_Implementazione procedure in materia di subappalto._x000a_Implementazione procedure nelle aree della DL a maggiore rischio in coerenza con la procedura per la formazione delle decisioni. MIsure previste nel Piano di prevenzione della corruzione."/>
    <s v="Basso"/>
  </r>
  <r>
    <n v="20"/>
    <x v="3"/>
    <n v="25"/>
    <x v="10"/>
    <s v="Il membro della Commissione,  che acquisice la veste di Pubblico Ufficiale, abusando della sua posizione, costringe taluno a procurare a sé o ad altri denaro o altre utilità non dovutegli, con un vantaggio /interesse per l'Ente, allo scopo di agevolare la procedura di assunzione verso un candidato."/>
    <x v="15"/>
    <x v="8"/>
    <m/>
    <s v="PROCEDURE DI ASSUNZIONE- Gestione della fase di selezione dei candidati"/>
    <n v="0.2"/>
    <n v="0.6"/>
    <n v="0"/>
    <n v="0.8"/>
    <n v="0.4"/>
    <n v="2"/>
    <s v="BASSA"/>
    <s v="ESTREMAMENTE ALTO"/>
    <s v="MEDIO"/>
    <n v="0.4"/>
    <n v="0.6"/>
    <n v="0.4"/>
    <n v="0.8"/>
    <n v="0.6"/>
    <n v="2.8000000000000003"/>
    <s v="MEDIO"/>
    <x v="1"/>
    <s v="APICALE"/>
    <s v="Regolamento per la partecipazione alle commissioni._x000a_Implementazione procedura in fase di selezione del personale."/>
    <s v="Basso"/>
  </r>
  <r>
    <n v="21"/>
    <x v="3"/>
    <n v="25"/>
    <x v="11"/>
    <s v="Offerta, dazione o promessa di denaro o di altra utilità diretta o indiretta, accettata o non accettata, anche in concorso con altri (anche mediante un consulente legale), al fine di favorire l'Ente in un procedimento giudiziario."/>
    <x v="16"/>
    <x v="11"/>
    <s v="Affidamento di incarichi di consulenza o collaborazione, assunzione di personale, approvvigionamenti, autorizzazione ai subappalti"/>
    <s v="PROCEDIMENTI GIUDIZIARI - Gestione dei rapporti con gli organi giudiziari in occasione di contenziosi (civili, penali o amministrativi)"/>
    <n v="0.4"/>
    <n v="0.8"/>
    <n v="0"/>
    <n v="0.4"/>
    <n v="0.4"/>
    <n v="2"/>
    <s v="BASSA"/>
    <s v="ESTREMAMENTE ALTO"/>
    <s v="MEDIO"/>
    <n v="0.4"/>
    <n v="0.4"/>
    <n v="0.4"/>
    <n v="0.8"/>
    <n v="0.6"/>
    <n v="2.6"/>
    <s v="MEDIO"/>
    <x v="1"/>
    <s v="APICALE"/>
    <s v="Attuazione delle misure previste nel Piano di prevenzione della corruzione."/>
    <s v="Basso"/>
  </r>
  <r>
    <n v="22"/>
    <x v="3"/>
    <n v="25"/>
    <x v="12"/>
    <s v="Dazione, promessa di denaro o altre utilità, anche in concorso con altri, a Funzionari Pubblici, per indurre quest'ultimi a: consentire all'Ente un accesso ingiustificatamente privilegiato ad informazioni che possano risultare rilevanti per la definizione delle politiche ed i programmi della stessa;  riconoscere ingiustificati privilegi all'Ente; assumere decisioni a favore dell'Ente, in assenza dei presupposti necessari."/>
    <x v="17"/>
    <x v="12"/>
    <s v="Affidamento di incarichi di consulenza o collaborazione, assunzione di personale, approvvigionamenti, autorizzazione ai subappalti"/>
    <s v="RAPPORTI P.A. - Gestione dei rapporti di alto profilo con soggetti istituzionali appartenenti alla Pubblica Amministrazione, agli Enti Territoriali (Es. Regione), agli Enti Locali (Es. Comune), al fine di ottenere informazioni utili ad orientare l'attività dell'Ente ovvero ad individuare nuove opportunità finalizzate alla stipula di programmi, accordi, convezioni e contratti."/>
    <n v="0.8"/>
    <n v="0.8"/>
    <n v="0"/>
    <n v="1"/>
    <n v="0.4"/>
    <n v="3"/>
    <s v="MEDIA"/>
    <s v="MEDIO"/>
    <s v="MEDIO"/>
    <n v="0.4"/>
    <n v="0.2"/>
    <n v="0.2"/>
    <n v="0.2"/>
    <n v="0.2"/>
    <n v="1.2"/>
    <s v="BASSO"/>
    <x v="0"/>
    <s v="APICALE"/>
    <s v="Implementazione procedura in materia di subappalti._x000a_Attuazione delle misure previste nel Piano di prevenzione della corruzione."/>
    <s v="Basso"/>
  </r>
  <r>
    <n v="23"/>
    <x v="3"/>
    <n v="25"/>
    <x v="12"/>
    <s v="Dazione, promessa di denaro o altre utilità, anche in concorso con altri, a Funzionari Pubblici, per indurre quest'ultimi a: consentire all'Ente un accesso ingiustificatamente privilegiato ad informazioni che possano risultare rilevanti per la definizione delle politiche ed i programmi dello stesso;  riconoscere ingiustificati privilegi all'Ente; assumere decisioni a favore dell'Ente, in assenza dei presupposti necessari."/>
    <x v="18"/>
    <x v="1"/>
    <s v="Affidamento di incarichi di consulenza o collaborazione, assunzione di personale, approvvigionamenti, autorizzazione ai subappalti"/>
    <s v="AGEVOLAZIONI PUBBLICHE - Gestione dei rapporti con gli enti Pubblici finanziatori, locali, nazionali ed europei, per l'ottenimento di finanziamenti, contributi o erogazioni pubbliche finalizzati, a titolo esemplificativo, alla realizzazione/manutenzione di immobili, progetti di ricerca, all'attuazione di piani formativi aziendali ed in sede delle successive rendicontazioni e verifiche sull'utilizzo del finanziamento ricevuto. _x000a_Le attività potenzialmente sensibili sono:_x000a_- Ricerca delle fonti di finanziamento_x000a_- Progettazione e attività di ricerca_x000a_- Contabilità e Rendicontazione_x000a_- Piani formativi aziendali"/>
    <n v="0.8"/>
    <n v="1"/>
    <n v="0"/>
    <n v="0.8"/>
    <n v="0.4"/>
    <n v="3"/>
    <s v="MEDIA"/>
    <s v="MEDIO"/>
    <s v="MEDIO"/>
    <n v="0.4"/>
    <n v="0.4"/>
    <n v="0.4"/>
    <n v="0.4"/>
    <n v="0.4"/>
    <n v="2"/>
    <s v="BASSO"/>
    <x v="0"/>
    <s v="APICALE"/>
    <s v="Vedi misure di cui ai punti ID 2 e 3. Attuazione delle misure previste nel Piano di prevenzione della corruzione."/>
    <s v="Molto Basso"/>
  </r>
  <r>
    <n v="24"/>
    <x v="3"/>
    <n v="25"/>
    <x v="12"/>
    <s v="Dazione, promessa di denaro o altre utilità, anche in concorso con altri, a Funzionari Pubblici, per indurre quest'ultimi a: consentire all'Ente un accesso ingiustificatamente privilegiato ad informazioni che possano risultare rilevanti per la definizione delle politiche ed i programmi della stessa;  riconoscere ingiustificati privilegi all'Ente; assumere decisioni a favore dell'Ente, in assenza dei presupposti necessari."/>
    <x v="19"/>
    <x v="13"/>
    <s v="Affidamento di incarichi di consulenza o collaborazione, assunzione di personale, approvvigionamenti, autorizzazione ai subappalti"/>
    <s v="CONTRATTI, CONVENZIONI - Gestione dei rapporti con gli enti pubblici competenti (es. Comuni) in sede di incontro istituzionale per la sottoscrizione di accordi di programma, contratti/convenzioni e successiva esecuzione._x000a_- Stipula convenzioni di servizio_x000a_- Stipula convenzioni su aree edificabili"/>
    <n v="0.6"/>
    <n v="1"/>
    <n v="0"/>
    <n v="0.8"/>
    <n v="0.8"/>
    <n v="3.2"/>
    <s v="ALTA"/>
    <s v="MEDIO"/>
    <s v="MEDIO"/>
    <n v="0.4"/>
    <n v="0.6"/>
    <n v="0.4"/>
    <n v="0.6"/>
    <n v="0.4"/>
    <n v="2.4"/>
    <s v="MEDIO"/>
    <x v="1"/>
    <s v="APICALE"/>
    <s v="Implementazione procedura in fase di stipula convenzioni con i Comuni._x000a_Attuazione delle misure previste nel Piano di prevenzione della corruzione."/>
    <s v="Basso"/>
  </r>
  <r>
    <n v="25"/>
    <x v="3"/>
    <n v="25"/>
    <x v="13"/>
    <s v="Dazione/promessa di denaro, anche in concorso con altri, a Funzionari Pubblici, al fine di indurre questi ultimi a: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rilasciato; compiere atti contrari ai propri doveri di ufficio. "/>
    <x v="20"/>
    <x v="14"/>
    <s v="Affidamento di incarichi di consulenza o collaborazione."/>
    <s v="ALTRE ATTIVITA' - Richiesta di provvedimenti amm.vi verso enti pubblici necessari per l'avvio di lavori di costruzione, ristrutturazione e manutenzione  degli immobili, nonché gestione dei rapporti con gli Enti Pubblici competenti in occasione di verifiche, ispezioni e accertamenti (ad es. nell'ambito di denuncia inizio attività, autorizzazioni paesaggistiche, permesso di costruire, agibilità dei locali, certificati di prevenzione incendi, ecc.)._x000a_Le attività potenzialmente sensibili sono:_x000a_- Gestione degli adempimenti in carico alla DL_x000a_- Rapporti con enti pubblici in fase di richieste autorizzative."/>
    <n v="0.6"/>
    <n v="0.8"/>
    <n v="0"/>
    <n v="0.8"/>
    <n v="0.6"/>
    <n v="2.8000000000000003"/>
    <s v="MEDIA"/>
    <s v="ESTREMAMENTE ALTO"/>
    <s v="ALTO"/>
    <n v="0.4"/>
    <n v="0.4"/>
    <n v="0.4"/>
    <n v="0.8"/>
    <n v="0.6"/>
    <n v="2.6"/>
    <s v="MEDIO"/>
    <x v="0"/>
    <s v="APICALE"/>
    <s v="Attuazione delle misure previste nel Piano di prevenzione della corruzione. Attività di Vigilanza sul Modello 231."/>
    <s v="Basso"/>
  </r>
  <r>
    <n v="26"/>
    <x v="3"/>
    <n v="25"/>
    <x v="13"/>
    <s v="Accettazione di denaro e/o altra utilità da parte del Funzionario dell'azienda, al fine di: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rilasciato; compiere atti contrari ai propri doveri di ufficio; in situazione che possono configurare un interesse/vantaggio per l'Ente."/>
    <x v="12"/>
    <x v="14"/>
    <m/>
    <s v="DIREZIONE LAVORI -  GESTIONE SUB-APPALTI - Non sufficiente e/o omesso controllo sull'idoneità tecnico professionale dei sub-appaltatori._x000a_Ad es: impropria autorizzazione al sub-appalto al fine di favorire una soluzione che realizzi un vantaggio per l'Ente."/>
    <n v="0.6"/>
    <n v="0.6"/>
    <n v="0"/>
    <n v="0.8"/>
    <n v="0.8"/>
    <n v="2.8"/>
    <s v="MEDIA"/>
    <s v="ESTREMAMENTE ALTO"/>
    <s v="ALTO"/>
    <n v="0.4"/>
    <n v="0.4"/>
    <n v="0.4"/>
    <n v="0.8"/>
    <n v="0.6"/>
    <n v="2.6"/>
    <s v="MEDIO"/>
    <x v="0"/>
    <s v="APICALE"/>
    <s v="Vedi misura di cui al punto ID 13. Adempimenti GDPR e procedure relative. Attività di Vigilanza sul Modello 231."/>
    <s v="Basso"/>
  </r>
  <r>
    <n v="27"/>
    <x v="3"/>
    <n v="25"/>
    <x v="13"/>
    <s v="Dazione/promessa di denaro, anche in concorso con altri, a Funzionari Pubblici, al fine di indurre questi ultimi a: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rilasciato; compiere atti contrari ai propri doveri di ufficio."/>
    <x v="21"/>
    <x v="14"/>
    <s v="Affidamento di incarichi di consulenza o collaborazione, approvvigionamenti, subappalti, risorse umane"/>
    <s v="SPP &amp; DIREZIONE LAVORI- Gestione rapporti con Funzionari Pubblici preposti al controllo del rispetto della normativa antinfortunistica, del lavoro o ambientale (ASL, Ufficio di Igiene, NAS,  Ispettorato del Lavoro, Vigili del Fo,  ARPA, etc.), anche in occasione di richiesta di chiarimenti, verifiche ed ispezioni anche presso cantieri mobili."/>
    <n v="0.4"/>
    <n v="0.8"/>
    <n v="0"/>
    <n v="0.8"/>
    <n v="0.8"/>
    <n v="2.8"/>
    <s v="MEDIA"/>
    <s v="ESTREMAMENTE ALTO"/>
    <s v="ALTO"/>
    <n v="0.4"/>
    <n v="0.4"/>
    <n v="0.4"/>
    <n v="0.8"/>
    <n v="0.6"/>
    <n v="2.6"/>
    <s v="MEDIO"/>
    <x v="0"/>
    <s v="SUBORDINATO"/>
    <s v="Vedi misura di cui al punto ID 13. Attività di Vigilanza sul Modello 231."/>
    <s v="Basso"/>
  </r>
  <r>
    <n v="28"/>
    <x v="3"/>
    <n v="25"/>
    <x v="13"/>
    <s v="Riconoscimento/promessa di altra utilità al Funzionario Pubblico, realizzabile anche in concorso con altri, al fine di indurre quest'ultimo a: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a suo tempo rilasciato; compiere atti contrari ai propri doveri di ufficio."/>
    <x v="9"/>
    <x v="7"/>
    <s v="Affidamento di incarichi di consulenza o collaborazione, assunzione di personale, approvvigionamenti, autorizzazione ai subappalti"/>
    <s v="ADEMPIMENTI SOCIETARI - Gestione dei rapporti con gli Enti competenti in materia di adempimenti societari (Es. CCIAA, Tribunale, Ufficio del Registro)."/>
    <n v="0.2"/>
    <n v="0.4"/>
    <n v="0"/>
    <n v="0.4"/>
    <n v="0.4"/>
    <n v="1.4"/>
    <s v="BASSA"/>
    <s v="ESTREMAMENTE ALTO"/>
    <s v="MEDIO"/>
    <n v="0.4"/>
    <n v="0.4"/>
    <n v="0.4"/>
    <n v="0.8"/>
    <n v="0.6"/>
    <n v="2.6"/>
    <s v="MEDIO"/>
    <x v="1"/>
    <s v="SUBORDINATO"/>
    <s v="Attuazione delle misure previste nel Piano di prevenzione della corruzione."/>
    <s v="Basso"/>
  </r>
  <r>
    <n v="29"/>
    <x v="3"/>
    <n v="25"/>
    <x v="13"/>
    <s v="Dazione/promessa di denaro, anche in concorso con altri, a Funzionari Pubblici al fine di indurre questi ultimi a: ignorare ritardi, omissioni o errori negli adempimenti; certificare la corretta esecuzione  di adempimenti insussistenti o compiuti tardivamente; omettere la segnalazione di anomalie rilevate durante le verifiche, ispezioni, accertamenti; omettere/attenuare l'irrogazione di sanzioni o provvedimenti a seguito di controlli effettuati; certificare l'esistenza di presupposti insussistenti."/>
    <x v="9"/>
    <x v="8"/>
    <s v="Affidamento di incarichi di consulenza o collaborazione, assunzione di personale, approvvigionamenti, autorizzazione ai subappalti"/>
    <s v="ADEMPIMENTI PERSONALE - Gestione dei rapporti con i Funzionari Pubblici competenti (INPS, INAIL, ASL, etc.) per osservanza obblighi previsti dalla normativa di riferimento: predisposizione delle denunce relative a costituzione, modifica ed estinzione del rapporto di lavoro; elenchi personale attivo, assunto e cessato c/o INAIL; controlli e verifiche circa il rispetto dei presupposti e delle condizioni previste dalla normativa vigente; esecuzione dei pagamenti verso lo Stato e altri Enti Pubblici."/>
    <n v="0.2"/>
    <n v="0.6"/>
    <n v="0"/>
    <n v="0.6"/>
    <n v="0.4"/>
    <n v="1.7999999999999998"/>
    <s v="BASSA"/>
    <s v="ESTREMAMENTE ALTO"/>
    <s v="MEDIO"/>
    <n v="0.4"/>
    <n v="0.4"/>
    <n v="0.4"/>
    <n v="0.8"/>
    <n v="0.6"/>
    <n v="2.6"/>
    <s v="MEDIO"/>
    <x v="1"/>
    <s v="SUBORDINATO"/>
    <s v="Attuazione delle misure previste nel Piano di prevenzione della corruzione. Implementazione procedure in materia di subappalto."/>
    <s v="Basso"/>
  </r>
  <r>
    <n v="30"/>
    <x v="3"/>
    <n v="25"/>
    <x v="13"/>
    <s v="Dazione/Promessa di denaro o di altra utilità al Funzionario Pubblico al fine di indurlo a: erogare finanziamenti agevolati (anche a fondo perduto) in mancanza dei requisiti richiesti; accelerare il processo di erogazione dei finanziamenti richiesti; omettere la segnalazione di anomalie rilevate  durante le fasi istruttorie; certificare la corretta esecuzione di adempimenti insussistenti o compiuti tardivamente; certificare l'esistenza di presupposti insussistenti."/>
    <x v="22"/>
    <x v="1"/>
    <s v="Affidamento di incarichi di consulenza o collaborazione, assunzione di personale, approvvigionamenti, autorizzazione ai subappalti"/>
    <s v="AGEVOLAZIONI PUBBLICHE - Gestione dei rapporti con gli enti Pubblici finanziatori, locali, nazionali ed europei, per l'ottenimento di finanziamenti, contributi o erogazioni pubbliche finalizzati, a titolo esemplificativo, alla realizzazione/manutenzione di immobili, progetti di ricerca, all'attuazione di piani formativi aziendali ed in sede delle successive rendicontazioni e verifiche sull'utilizzo del finanziamento ricevuto. _x000a_Le attività potenzialmente sensibili sono:_x000a_- Ricerca delle fonti di finanziamento_x000a_- Progettazione e attività di ricerca_x000a_- Contabilità e Rendicontazione_x000a_- Piani formativi aziendali"/>
    <n v="0.6"/>
    <n v="1"/>
    <n v="0"/>
    <n v="0.8"/>
    <n v="0.4"/>
    <n v="2.8000000000000003"/>
    <s v="MEDIA"/>
    <s v="ESTREMAMENTE ALTO"/>
    <s v="ALTO"/>
    <n v="0.4"/>
    <n v="0.4"/>
    <n v="0.4"/>
    <n v="0.8"/>
    <n v="0.6"/>
    <n v="2.6"/>
    <s v="MEDIO"/>
    <x v="0"/>
    <s v="APICALE"/>
    <s v="Vedi misure di cui ai punti ID 2 e 3._x000a_Attuazione delle misure previste nel Piano di prevenzione della corruzione. Attività di Vigilanza sul Modello 231."/>
    <s v="Basso"/>
  </r>
  <r>
    <n v="31"/>
    <x v="3"/>
    <n v="25"/>
    <x v="13"/>
    <s v="Dazione/promessa di denaro, anche in concorso con altri, a Funzionari Pubblici al fine di indurre questi ultimi a: ignorare ritardi, omissioni o errori negli adempimenti; certificare la corretta esecuzione  di adempimenti insussistenti o compiuti tardivamente; omettere la segnalazione di anomalie rilevate durante le verifiche, ispezioni, accertamenti; omettere/attenuare l'irrogazione di sanzioni o provvedimenti a seguito di controlli effettuati; certificare l'esistenza di presupposti insussistenti."/>
    <x v="23"/>
    <x v="15"/>
    <s v="Affidamento di incarichi di consulenza o collaborazione, assunzione di personale, approvvigionamenti, autorizzazione ai subappalti"/>
    <s v="ATTIVITA' NON CARATTERISTICHE - Gestione dei rapporti con funzionari della Guardia di Finanza ed Agenzia delle Entrate e gli altri Enti competenti in materia fiscale e tributaria, anche in occasione di verifiche, ispezioni."/>
    <n v="0.4"/>
    <n v="0.8"/>
    <n v="0"/>
    <n v="0.8"/>
    <n v="0.2"/>
    <n v="2.2000000000000002"/>
    <s v="MEDIA"/>
    <s v="ESTREMAMENTE ALTO"/>
    <s v="ALTO"/>
    <n v="0.4"/>
    <n v="0.4"/>
    <n v="0.4"/>
    <n v="0.8"/>
    <n v="0.4"/>
    <n v="2.4"/>
    <s v="MEDIO"/>
    <x v="0"/>
    <s v="APICALE"/>
    <s v="Vedi misura di cui al punto ID 13. Attività di Vigilanza sul Modello 231."/>
    <s v="Basso"/>
  </r>
  <r>
    <n v="32"/>
    <x v="3"/>
    <n v="25"/>
    <x v="13"/>
    <s v="Dazione/promessa di denaro, anche in concorso con altri, a Funzionari Pubblici, al fine di indurre questi ultimi a: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rilasciato; compiere atti contrari ai propri doveri di ufficio."/>
    <x v="24"/>
    <x v="13"/>
    <s v="Affidamento di incarichi di consulenza o collaborazione, assunzione di personale, approvvigionamenti, autorizzazione ai subappalti"/>
    <s v="CONTRATTI, CONVENZIONI - Gestione dei rapporti con gli enti pubblici competenti (es. Comuni) in sede di incontro istituzionale per la sottoscrizione di accordi di programma, contratti/convenzioni e successiva esecuzione._x000a_- Stipula convenzioni di servizio_x000a_- Stipula convenzioni su aree edificabili"/>
    <n v="0.6"/>
    <n v="0.8"/>
    <n v="0"/>
    <n v="0.8"/>
    <n v="0.6"/>
    <n v="2.8000000000000003"/>
    <s v="MEDIA"/>
    <s v="ESTREMAMENTE ALTO"/>
    <s v="ALTO"/>
    <n v="0.4"/>
    <n v="0.6"/>
    <n v="0.4"/>
    <n v="0.8"/>
    <n v="0.6"/>
    <n v="2.8000000000000003"/>
    <s v="MEDIO"/>
    <x v="0"/>
    <s v="APICALE"/>
    <s v="Vedi misura di cui al punto ID 13. Attività di Vigilanza sul Modello 231."/>
    <s v="Basso"/>
  </r>
  <r>
    <n v="33"/>
    <x v="3"/>
    <n v="25"/>
    <x v="14"/>
    <s v="Il reato, in linea di principio e a titolo indicativo e non esaustivo, anche in concorso con altri, potrebbe concretizzarsi nella dazione o promessa di denaro / altra utilità agli esponenti della Stazione Appaltante (ad es. Soggetti Apicali, membri della Commissione di Gara, RUP), finalizzata a: ignorare eventuali cause di esclusione dalla gara, o dall'aggiudicazione della stessa (ad es, ritardi, omissioni o errori nella predisposizione e invio della documentazione), favorire un'impresa partecipante piuttosto che un'altra; applicare condizioni commerciali o clausole contrattuali vantaggiose per l'impresa aggiudicataria, e con interesse /vantaggio indiretto anche per la Stazione Appaltante. Le modalità di commissione del reato possono variare in funzione della finalità del medesimo, ad es: scorrettezza della procedura valutativa, criteri di selezione degli operatori economici da invitare carenti e poco trasparenti, accordi collusivi tra le imprese partecipanti alla procedura, favoriti dalla Stazione Appaltante, etc._x000a_Il reato, in linea di principio, potrebbe concretizzarsi attraverso la seguente modalità: Un soggetto apicale dell'Ente (ad es. membro della Commissione di Gara, RUP, etc), che  assume la qualifica di Pubblico Ufficiale o di Incaricato di Pubblico Servizio, abusando della propria posizione, induce un soggetto (Impresa) partecipante alla procedura di gara, non in possesso di tutti i requisiti di idoneità per l'ammissione alla procedura, alla dazione di denaro/altra utilità finalizzato all'ammissione alla procedura di gara pur ricorrendo cause di esclusione dalla medesima. Le modalità di commissione del reato possono variare in funzione della finalità del medesimo, ad es: scorrettezza della procedura valutativa, criteri di selezione degli operatori economici da invitare carenti e poco trasparenti, etc._x000a_"/>
    <x v="25"/>
    <x v="16"/>
    <s v="Approvvigionamenti"/>
    <s v="PROCEDIMENTI DI GARA: Potenziali attività sensibili correlate:_x000a_- Conformità della procedura di gara scelta_x000a_- Criteri di selezione degli operatori economici da invitare_x000a_- Pubblicità di gara non conforme_x000a_- Mancanza di trasparenza nella procedura di gara_x000a_- Possibili accordi collusivi tra le imprese, favoriti, o non impediti, da personale dell'Ente_x000a_- Sussitenza di cause di incompatibilità a fare parte di commissioni di gara._x000a_- Sussistenza di cause di conflitto di interesse da parte dei membri della Commissione che possono alterare il corretto esito del procedimento._x000a_- Correttezza procedurale e rispetto dei tempi previsti dalla normativa per le fasi della procedura di gara_x000a_- Correttezza della procedura valutativa in rapporto ai criteri presenti nel bando."/>
    <n v="0.8"/>
    <n v="1"/>
    <n v="0"/>
    <n v="0.8"/>
    <n v="0.6"/>
    <n v="3.2"/>
    <s v="ALTA"/>
    <s v="ESTREMAMENTE ALTO"/>
    <s v="ESTREMAMENTE ALTO"/>
    <n v="1"/>
    <n v="0.8"/>
    <n v="0.6"/>
    <n v="0.8"/>
    <n v="1"/>
    <n v="4.2"/>
    <s v="MOLTO ALTO"/>
    <x v="2"/>
    <s v="APICALI E SUBORDINATI"/>
    <s v="Vedi misure di cui al punto ID 19. Attuazione delle misure previste nel Piano di prevenzione della corruzione. Attività di Vigilanza sul Modello 231."/>
    <s v="Medio"/>
  </r>
  <r>
    <n v="34"/>
    <x v="3"/>
    <n v="25"/>
    <x v="15"/>
    <s v="I funzionari della Stazione Appaltante (RUP, DL), abusando della loro qualifica e posizione,  inducono un'esponente apicale dell'impresa aggiudicataria che ha richiesto il subappalto di lavori, a promettergli denaro (o altra utilità) al fine di accordare il subappalto al soggetto indicato dall'impresa aggiudicataria, pur in difetto dei requisiti richiesti dalla normativa, allo scopo di comportare un vantaggio diretto per l'aggiudicatario ed indiretto anche per la Stazione Appaltante."/>
    <x v="26"/>
    <x v="14"/>
    <m/>
    <s v="DIREZIONE LAVORI - GESTIONE SUB-APPALTI - Non sufficiente e/o omesso controllo sull'idoneità tecnico professionale dei sub-appaltatori._x000a_Ad es: impropria autorizzazione al sub-appalto al fine di favorire una soluzione che realizzi un vantaggio per l'Ente."/>
    <n v="0.4"/>
    <n v="0.4"/>
    <n v="0"/>
    <n v="0.8"/>
    <n v="0.6"/>
    <n v="2.2000000000000002"/>
    <s v="MEDIA"/>
    <s v="ESTREMAMENTE ALTO"/>
    <s v="ALTO"/>
    <n v="0.4"/>
    <n v="0.4"/>
    <n v="0.4"/>
    <n v="0.6"/>
    <n v="0.4"/>
    <n v="2.2000000000000002"/>
    <s v="MEDIO"/>
    <x v="0"/>
    <s v="APICALE"/>
    <s v="Vedi misura di cui al punto ID 13. Attività di Vigilanza sul Modello 231."/>
    <s v="Basso"/>
  </r>
  <r>
    <n v="35"/>
    <x v="3"/>
    <n v="25"/>
    <x v="15"/>
    <s v="Il personale dell'Ente incaricato di Pubblico Servizio, abusando della propria posizione, con il concorso del Dirigente e/o di un apicale, induce l'assegnatario dell'alloggio o i suoi familiari a promettergli denaro (o altra utilità) al fine di favorirlo in un procedimento amm.vo generando un interesse/vantaggio per l'Ente."/>
    <x v="27"/>
    <x v="17"/>
    <m/>
    <s v="PROCEDIMENTI AMM.VI: CONTRATTI, VARIAZIONI, MOROSITA'                                                                                        - Gestione dei rapporti con gli assegnatari degli alloggi_x000a_Le potenziali attività sensibili individuate sono: _x000a_- Gestione del rapporto locativo_x000a_- Gestione della morosità _x000a_- Rateizzazione e verifica dei pagamenti"/>
    <n v="0.6"/>
    <n v="1"/>
    <n v="0"/>
    <n v="0.8"/>
    <n v="0.4"/>
    <n v="2.8000000000000003"/>
    <s v="MEDIA"/>
    <s v="ESTREMAMENTE ALTO"/>
    <s v="ALTO"/>
    <n v="0.4"/>
    <n v="0.8"/>
    <n v="0.4"/>
    <n v="0.8"/>
    <n v="0.6"/>
    <n v="3.0000000000000004"/>
    <s v="MEDIO"/>
    <x v="0"/>
    <s v="APICALI E SUBORDINATI"/>
    <s v="Attuazione delle misure previste nel Piano di prevenzione della corruzione. Attività di Vigilanza sul Modello 231."/>
    <s v="Basso"/>
  </r>
  <r>
    <n v="36"/>
    <x v="3"/>
    <n v="25"/>
    <x v="15"/>
    <s v="Il funzionario dell'Ente, abusando della propria posizione, induce l'acquirente dell'immobile (assegnatario di alloggio inserito nel Piano di Cessione) a promettergli denaro (o altra utilità) al fine di rilasciare parere positivo al procedimento di vendita dell'immobile, in esito al sopralluogo/verifica, pur riscontrando nell'immobile opere in difformità dei regolamenti edilizi o altre cause ostative alla vendita._x000a_Il personale del servizio, incaricato di Pubblico Servizio, abusando della propria posizione, con il concorso del Dirigente e/o di un apicale, induce l'assegnatario dell'alloggio o i suoi familiari o il partecipante ad un'asta pubblica a promettergli denaro (o altra utilità) al fine di favorirlo in un procedimento amm.vo generando al contempo un interesse/vantaggio per l'Ente._x000a_"/>
    <x v="28"/>
    <x v="6"/>
    <m/>
    <s v="GESTIONE DELLE VENDITE DI ALLOGGI: Gestione dei rapporti con i potenziali acquirenti degli alloggi. _x000a_Gestione delle aste pubbliche per la vendita di alloggi."/>
    <n v="0.6"/>
    <n v="1"/>
    <n v="0"/>
    <n v="0.8"/>
    <n v="0.4"/>
    <n v="2.8000000000000003"/>
    <s v="MEDIA"/>
    <s v="ESTREMAMENTE ALTO"/>
    <s v="ALTO"/>
    <n v="0.4"/>
    <n v="0.8"/>
    <n v="0.4"/>
    <n v="0.8"/>
    <n v="0.6"/>
    <n v="3.0000000000000004"/>
    <s v="MEDIO"/>
    <x v="0"/>
    <s v="APICALI E SUBORDINATI"/>
    <s v="Misure previste dal Piano di prevenzione della corruzione.Attività di Vigilanza sul Modello 231."/>
    <s v="Basso"/>
  </r>
  <r>
    <n v="37"/>
    <x v="3"/>
    <n v="25"/>
    <x v="16"/>
    <s v="Il funzionario pubblico (es. Comune, Genio Civile, VVFF, ecc.), abusando della sua posizione e qualifica, induce (o costringe) l'esponente dell'Ente a promettergli denaro (o altra utilità) al fine di autorizzare un'opera in assenza dei presupposti o accelerare indebitamente per il suo rilascio."/>
    <x v="29"/>
    <x v="14"/>
    <s v="Affidamento di incarichi di consulenza o collaborazione, approvvigionamenti, subappalti, risorse umane"/>
    <s v="ALTRE ATTIVITA' - Richiesta di provvedimenti amm.vi necessari per l'avvio di lavori di costruzione, ristrutturazione e manutenzione  degli immobili, nonché gestione dei rapporti con gli Enti Pubblici competenti in occasione di verifiche, ispezioni e accertamenti (ad es. nell'ambito di denuncia inizio attività, autorizzazioni paesaggistiche, permesso di costruire, agibilità dei locali, certificati di prevenzione incendi, ecc.)._x000a_Le attività potenzialmente sensibili sono:_x000a_- Gestione degli adempimenti in carico alla DL_x000a_- Rapporti con enti pubblici in fase di richieste autorizzative._x000a__x000a_"/>
    <n v="0.6"/>
    <n v="1"/>
    <n v="0"/>
    <n v="0.8"/>
    <n v="0.4"/>
    <n v="2.8000000000000003"/>
    <s v="MEDIA"/>
    <s v="ESTREMAMENTE ALTO"/>
    <s v="ALTO"/>
    <n v="0.4"/>
    <n v="0.4"/>
    <n v="0.4"/>
    <n v="0.8"/>
    <n v="0.6"/>
    <n v="2.6"/>
    <s v="MEDIO"/>
    <x v="0"/>
    <m/>
    <s v="Misure previste dal Piano di prevenzione della corruzione."/>
    <s v="Basso"/>
  </r>
  <r>
    <n v="38"/>
    <x v="3"/>
    <n v="25"/>
    <x v="17"/>
    <s v="Il reato, in linea di principio, potrebbe concretizzarsi attraverso la seguente modalità: Un esponente dell'Ente, che  assume la qualifica di Pubblico Ufficiale o di Incaricato di Pubblico Servizio, abusando della propria posizione, induce il Legale rappresentante di un'impresa a promettergli denaro (o altra utilità) al fine di favorirlo nelle procedure di affidamento, generando, anche indirettamente,  un interesse/vantaggio per l'Ente/stazione Appaltante._x000a_Dazione o promessa di denaro / altra utilità agli esponenti della Stazione Appaltante (Ente), finalizzato ad un uso distorto delle procedure di gara, frazionamenti artificiosi, abuso degli affidamenti diretti privi delle necessarie motivazioni, al fine di aggirare l’obbligo di gara pubblica a vantaggio o nell'interesse dell'Ente._x000a__x000a_Dazione o promessa di denaro / altra utilità agli esponenti della Stazione Appaltante (Ente), finalizzata a partecipare ad accordi collusivi con le ditte partecipanti agli appalti, a vantaggio o nell'interesse dell'Ente."/>
    <x v="30"/>
    <x v="16"/>
    <s v="Approvvigionamenti"/>
    <s v="PROCEDURE DI AFFIDAMENTO - Gestione della fase di affidamento di lavori, servizi e forniture."/>
    <n v="0.8"/>
    <n v="1"/>
    <n v="0"/>
    <n v="0.8"/>
    <n v="0.6"/>
    <n v="3.2"/>
    <s v="ALTA"/>
    <s v="ESTREMAMENTE ALTO"/>
    <s v="ESTREMAMENTE ALTO"/>
    <n v="1"/>
    <n v="0.8"/>
    <n v="0.8"/>
    <n v="0.8"/>
    <n v="0.8"/>
    <n v="4.2"/>
    <s v="MOLTO ALTO"/>
    <x v="2"/>
    <s v="APICALI E SUBORDINATI"/>
    <s v="Vedi misure di cui al punto ID 19. Attuazione delle misure previste nel Piano di prevenzione della corruzione. Attività di Vigilanza sul Modello 231."/>
    <s v="Medio"/>
  </r>
  <r>
    <n v="39"/>
    <x v="4"/>
    <s v="25decies"/>
    <x v="18"/>
    <s v="Offerta o promessa di  denaro o altra utilità a  persona chiamata a rendere dichiarazione davanti all'autorità giudiziaria ovvero alla persona richiesta di rilasciare dichiarazioni al difensore nel corso dell'attività investigativa, o alla persona chiamata a svolgere attività di perito, consulente tecnico o interprete, allo scopo di nascondere/omettere fatti che possano sanzionare l'Ente"/>
    <x v="16"/>
    <x v="11"/>
    <s v="Affidamento di incarichi di consulenza o collaborazione, assunzione di personale, approvvigionamenti, autorizzazione ai subappalti"/>
    <s v="PROCEDIMENTI GIUDIZIARI - Gestione dei rapporti con i Giudici competenti, con i relativi consulenti tecnici e ausiliari, nell'ambito di giudizi civili, penali, amministrativi, giuslavoristici e tributari."/>
    <n v="0.4"/>
    <n v="0.6"/>
    <n v="0"/>
    <n v="0.4"/>
    <n v="0.6"/>
    <n v="2"/>
    <s v="BASSA"/>
    <s v="MEDIO"/>
    <s v="BASSO"/>
    <n v="0.4"/>
    <n v="0.4"/>
    <n v="0.4"/>
    <n v="0.8"/>
    <n v="0.6"/>
    <n v="2.6"/>
    <s v="MEDIO"/>
    <x v="3"/>
    <s v="APICALE"/>
    <s v="Misure generali ed attività di Vigilanza sul Modello 231"/>
    <s v="Molto Basso"/>
  </r>
  <r>
    <n v="40"/>
    <x v="5"/>
    <s v="25duodecies"/>
    <x v="19"/>
    <s v="Occupare alle dipendenze dell'Azienda lavoratori stranieri privi di regolare permesso di soggiorno, o il cui permesso di soggiorno risulti scaduto, annullato, revocato e che questa posizione del lavoratore non sia mai stata aggiornata/verificata da parte dell'Azienda. Trattasi di ipotesi residuale di rischio, dal momento che gli Enti della fattispecie impiegano alle proprie dipendenze, come da bando di assunzione, per lo più cittadini italiani."/>
    <x v="31"/>
    <x v="8"/>
    <m/>
    <s v="PROCEDURE DI ASSUNZIONE- Nell'ambito del processo di selezione/assunzione di lavoratori, verifica sul regolare possesso e validità da parte del lavoratore straniero di regolare permesso di soggiorno."/>
    <n v="0.2"/>
    <n v="0.2"/>
    <n v="0"/>
    <n v="0.4"/>
    <n v="0.2"/>
    <n v="1"/>
    <s v="MOLTO BASSA"/>
    <s v="BASSO"/>
    <s v="MOLTO BASSO"/>
    <n v="0.4"/>
    <n v="0.6"/>
    <n v="0.4"/>
    <n v="0.8"/>
    <n v="0.6"/>
    <n v="2.8000000000000003"/>
    <s v="MEDIO"/>
    <x v="3"/>
    <s v="APICALE"/>
    <s v="Rischio residuo accettabile."/>
    <s v="Molto Basso"/>
  </r>
  <r>
    <n v="41"/>
    <x v="6"/>
    <s v="25novies"/>
    <x v="20"/>
    <s v="Duplicazione abusiva di programmi informatici a mezzo della rete, da parte di dipendenti dell'Azienda, anche per scopi lavorativi endo aziendali. "/>
    <x v="11"/>
    <x v="0"/>
    <m/>
    <s v="UTILIZZO DEL SISTEMA INFORMATICO: Utilizzo abusivo di Programmi informatici, anche per uso endo aziendale, senza acquisto della relativa licenza."/>
    <n v="0.4"/>
    <n v="0.4"/>
    <n v="0"/>
    <n v="0.2"/>
    <n v="0.2"/>
    <n v="1.2"/>
    <s v="BASSA"/>
    <s v="MOLTO ALTO"/>
    <s v="MEDIO"/>
    <n v="0.4"/>
    <n v="0.6"/>
    <n v="0.4"/>
    <n v="0.8"/>
    <n v="0.6"/>
    <n v="2.8000000000000003"/>
    <s v="MEDIO"/>
    <x v="1"/>
    <s v="SUBORDINATO"/>
    <s v="Adozione Regolamento aziendale in materia di utilizzo dei sistemi informatici aziendali._x000a_Implementazione sistemi di sicurezza fisica e logica sul sistema informativo."/>
    <s v="Basso"/>
  </r>
  <r>
    <n v="42"/>
    <x v="7"/>
    <s v="25octies"/>
    <x v="21"/>
    <s v="Tale reato potrebbe configurarsi, in linea di principio,  incassando i canoni e le morosità dagli utenti in contanti, anche sotto la soglia consentita dalla normativa, non registrando gli incassi e conseguentemente non dichiarandoli ai fini del computo e versamento delle imposte che l'Ente deve all'Erario. Il reato si concretizza dunque attraverso il vantaggio che l'Ente ha tratto dal risparmio di imposta, che dunque viene reimpiegato in attività dell'Ente stesso, sotto forma di investimento (ad es. mobiliare, immobiliare, finanziario)."/>
    <x v="32"/>
    <x v="18"/>
    <m/>
    <s v="GESTIONE TESORERIA/CASSA: ricevimento pagamenti in contante da parte degli assegnatari (canoni e morosità)"/>
    <n v="0.4"/>
    <n v="0.6"/>
    <n v="0"/>
    <n v="0.6"/>
    <n v="0.4"/>
    <n v="2"/>
    <s v="BASSA"/>
    <s v="MOLTO ALTO"/>
    <s v="MEDIO"/>
    <n v="0.4"/>
    <n v="0.6"/>
    <n v="0.4"/>
    <n v="0.8"/>
    <n v="0.6"/>
    <n v="2.8000000000000003"/>
    <s v="MEDIO"/>
    <x v="1"/>
    <s v="APICALI E SUBORDINATI"/>
    <s v="Rischio residuo accettabile."/>
    <s v="Basso"/>
  </r>
  <r>
    <n v="43"/>
    <x v="7"/>
    <s v="25octies"/>
    <x v="21"/>
    <s v="Il reato potrebbe configurarsi nella dichiarazione infedele, fatta dal legale rappresentante dell'azienda, che consente all'Ente di conseguire un risparmio di imposta per effetto della dichiarazione di un reddito imponibile inferiore a quello effettivamente  conseguito in un certo periodo di imposta. Il reato di autoriciclaggio si sostanzia dunque nel vantaggio conseguito dal risparmio di imposta che viene così reimpiegato nell'attività aziendale, anche sotto forma di investimento (ad es. mobiliare, immobliare, finanziario)."/>
    <x v="33"/>
    <x v="19"/>
    <m/>
    <s v="Predisposizione del Bilancio ai fini del conteggio e conseguente versamento delle imposte sul reddito dell'azienda."/>
    <n v="0.4"/>
    <n v="0.8"/>
    <n v="0"/>
    <n v="0.6"/>
    <n v="0.4"/>
    <n v="2.2000000000000002"/>
    <s v="MEDIA"/>
    <s v="MOLTO ALTO"/>
    <s v="ALTO"/>
    <n v="0.4"/>
    <n v="0.6"/>
    <n v="0.6"/>
    <n v="0.8"/>
    <n v="0.6"/>
    <n v="3.0000000000000004"/>
    <s v="MEDIO"/>
    <x v="0"/>
    <s v="APICALI E SUBORDINATI"/>
    <s v="Regolamento contabilità. Attività di Vigilanza sul Modello 231."/>
    <s v="Basso"/>
  </r>
  <r>
    <n v="44"/>
    <x v="7"/>
    <s v="25octies"/>
    <x v="22"/>
    <s v="Impiego di beni di provenienza illecita, in relazione ai materiali impiegati da imprese appaltatrici in cantiere, in assenza di adeguate verifiche (previste da legge o da protocolli di legalità sottoscritti) da parte della Stazione Appaltante circa i requisiti dell'appaltatore e l'assenza di infiltrazioni mafiose e criminali in capo alla sua figura."/>
    <x v="34"/>
    <x v="14"/>
    <m/>
    <s v="DIREZIONE LAVORI - UTILIZZO DI MATERIALE IN CANTIERE, PROVENIENTE DA ATTIVITA' ILLECITE: ad es. calcestruzzo, acciaio per la costruzione di immobili e/o attività di manutenzione degli stessi."/>
    <n v="0.6"/>
    <n v="0.4"/>
    <n v="0"/>
    <n v="0.6"/>
    <n v="0.4"/>
    <n v="2"/>
    <s v="BASSA"/>
    <s v="MOLTO ALTO"/>
    <s v="MEDIO"/>
    <n v="0.4"/>
    <n v="0.6"/>
    <n v="0.4"/>
    <n v="0.8"/>
    <n v="0.8"/>
    <n v="3"/>
    <s v="MEDIO"/>
    <x v="1"/>
    <s v="APICALE"/>
    <s v="Rischio residuo accettabile."/>
    <s v="Basso"/>
  </r>
  <r>
    <n v="45"/>
    <x v="8"/>
    <s v="25octies"/>
    <x v="22"/>
    <s v="Impiego di denaro, proveniente da incassi avvenuti anche  in contanti (di importo pari o superiore al limite previsto dalla normativa antiriciclaggio), di cui non si conosce la provenienza, in attività economico-finanziarie. Il rischio potenziale, riferito alla specifica attività, si può configurare nel pagamento di fornitori e/o appaltatori dell'Ente su conti correnti diversi da quelli indicati nel  contratto/incarico, e non rispondenti alla ragione sociale dell'emittente fattura/notula oggetto di pagamento."/>
    <x v="35"/>
    <x v="18"/>
    <m/>
    <s v="LIQUIDAZIONE FATTURE A FORNITORI E APPALTATORI  e gestione pagamenti"/>
    <n v="0.8"/>
    <n v="0.6"/>
    <n v="0"/>
    <n v="0.6"/>
    <n v="0.4"/>
    <n v="2.4"/>
    <s v="MEDIA"/>
    <s v="MOLTO ALTO"/>
    <s v="ALTO"/>
    <n v="0.4"/>
    <n v="0.6"/>
    <n v="0.6"/>
    <n v="0.8"/>
    <n v="0.6"/>
    <n v="3.0000000000000004"/>
    <s v="MEDIO"/>
    <x v="0"/>
    <s v="APICALI E SUBORDINATI"/>
    <s v="Regolamento contabilità. Attività di Vigilanza sul Modello 231."/>
    <s v="Basso"/>
  </r>
  <r>
    <n v="46"/>
    <x v="7"/>
    <s v="25octies"/>
    <x v="23"/>
    <s v="Ricezione, occultamento di somme di denaro in contanti superiori al limite consentito dalla normativa antiriciclaggio, di cui è sconosciuta la provenienza."/>
    <x v="36"/>
    <x v="18"/>
    <m/>
    <s v="GESTIONE TESORERIA/CASSA: ricevimento pagamenti in contante da parte degli assegnatari (canoni e morosità)"/>
    <n v="0.2"/>
    <n v="0.4"/>
    <n v="0"/>
    <n v="0.4"/>
    <n v="0.2"/>
    <n v="1.2"/>
    <s v="BASSA"/>
    <s v="MOLTO ALTO"/>
    <s v="MEDIO"/>
    <n v="0.4"/>
    <n v="0.8"/>
    <n v="0.4"/>
    <n v="0.8"/>
    <n v="0.6"/>
    <n v="3.0000000000000004"/>
    <s v="MEDIO"/>
    <x v="1"/>
    <s v="APICALI E SUBORDINATI"/>
    <s v="Rischio residuo accettabile."/>
    <s v="Basso"/>
  </r>
  <r>
    <n v="47"/>
    <x v="7"/>
    <s v="25octies"/>
    <x v="24"/>
    <s v="Tale reato potrebbe essere commesso, in linea di principio, in caso di  pagamento, da parte dell'assegnatario acquirente dell'immobile, oggetto di vendita,  mediante l’impiego di denaro contante o di mezzi di pagamento non appropriati rispetto alla prassi comune, anche in caso di operazioni frazionate e/o pagamenti rateizzati."/>
    <x v="37"/>
    <x v="6"/>
    <m/>
    <s v="GESTIONE DELLE VENDITE DI ALLOGGI:_x000a_Risulta potenzialmente sensibile l'attività di:_x000a_- Pagamento dell'acquirente in violazione della normativa in materia di antiriciclaggio."/>
    <n v="0.4"/>
    <n v="0.8"/>
    <n v="0"/>
    <n v="0.2"/>
    <n v="0.2"/>
    <n v="1.6"/>
    <s v="BASSA"/>
    <s v="MOLTO ALTO"/>
    <s v="MEDIO"/>
    <n v="0.4"/>
    <n v="0.8"/>
    <n v="0.4"/>
    <n v="0.8"/>
    <n v="0.6"/>
    <n v="3.0000000000000004"/>
    <s v="MEDIO"/>
    <x v="1"/>
    <s v="APICALE"/>
    <s v="Implementazione procedura sulle vendite rafforzando i controlli in fase di pagamento dell'acquirente."/>
    <s v="Basso"/>
  </r>
  <r>
    <n v="48"/>
    <x v="7"/>
    <s v="25octies"/>
    <x v="25"/>
    <s v="Tale reato potrebbe essere commesso, in linea di principio, in caso di trasferimento di contante (pari o superiore al limite previsto dalla normativa antiriciclaggio), anche se effettuato tramite operazioni frazionate._x000a_Tale reato potrebbe essere commesso, in linea di principio, in caso di impiego di denaro, proveniente da incassi avvenuti in contanti (di importo pari o superiore al limite previsto dalla normativa antiriciclaggio), di cui non si conosce la provenienza, in attività economico-finanziarie."/>
    <x v="36"/>
    <x v="18"/>
    <s v="Gestione cassa: ricevimento pagamenti in contante da parte degli assegnatari (canoni e morosità)"/>
    <s v="GESTIONE TESORERIA_x000a_Tracciabilità dei flussi finanziari: operazioni di pagamento o di investimento"/>
    <n v="0.4"/>
    <n v="0.6"/>
    <n v="0"/>
    <n v="0.6"/>
    <n v="0.4"/>
    <n v="2"/>
    <s v="BASSA"/>
    <s v="MOLTO ALTO"/>
    <s v="MEDIO"/>
    <n v="0.4"/>
    <n v="0.6"/>
    <n v="0.6"/>
    <n v="0.8"/>
    <n v="0.6"/>
    <n v="3.0000000000000004"/>
    <s v="MEDIO"/>
    <x v="1"/>
    <s v="SUBORDINATO"/>
    <s v="Rischio residuo accettabile."/>
    <s v="Basso"/>
  </r>
  <r>
    <n v="49"/>
    <x v="7"/>
    <s v="25octies"/>
    <x v="26"/>
    <s v="Tale reato potrebbe essere commesso, in linea di principio, in caso di pagamento dei SAL all'impresa appaltatrice (e subappaltatrice nei casi previsti) in violazione delle norme in materia di tracciabilità dei flussi finanziari (L. 136/2010), ovvero con denaro contante. Conseguentemente la mancata segnalazione alle autorità di controllo di eventuali violazioni accertate a carico dell'appaltatore._x000a_Tale reato potrebbe configurarsi in linea di principio, contravvenendo all'obbligo della tracciabilità dei pagamenti,  pagando &quot;in nero&quot;, con fondi di provenienza illecita, non registrati e dichiarati dall'Ente, fornitori e/o professionisti, anche in fase di SAL. Il reato si concretizza attraverso  il vantaggio tratto dall'Ente nel risparmio generato da incassi non dichiarati e non registrati, reimpiegati in attività dell'Ente stesso."/>
    <x v="38"/>
    <x v="14"/>
    <s v="Gestione della contabilità"/>
    <s v="DIREZIONE LAVORI - GESTIONE DELLA CONTABILITA' DEI LAVORI_x000a_Tracciabilità dei flussi finanziari: pagamenti alle imprese in fase di SAL in violazione alle norme previste."/>
    <n v="0.6"/>
    <n v="0.4"/>
    <n v="0"/>
    <n v="0.6"/>
    <n v="0.4"/>
    <n v="2"/>
    <s v="BASSA"/>
    <s v="MOLTO ALTO"/>
    <s v="MEDIO"/>
    <n v="0.4"/>
    <n v="0.4"/>
    <n v="0.4"/>
    <n v="0.8"/>
    <n v="0.6"/>
    <n v="2.6"/>
    <s v="MEDIO"/>
    <x v="1"/>
    <s v="APICALI E SUBORDINATI"/>
    <s v=" Implementazione procedure in materia di contabilità lavori e liquidazione."/>
    <s v="Basso"/>
  </r>
  <r>
    <n v="50"/>
    <x v="9"/>
    <s v="25quater"/>
    <x v="27"/>
    <s v="Assunzione di candidati che risultano essere dediti ad attività di terrorismo, destinati a rivestire ruoli di copertura all'interno della Struttura aziendale."/>
    <x v="31"/>
    <x v="8"/>
    <m/>
    <s v="PROCEDURE DI ASSUNZIONE- Selezione/assunzione personale: verifica preliminare sui requisiti del candidato."/>
    <n v="0.2"/>
    <n v="0.2"/>
    <n v="0"/>
    <n v="0.4"/>
    <n v="0.2"/>
    <n v="1"/>
    <s v="MOLTO BASSA"/>
    <s v="MOLTO ALTO"/>
    <s v="BASSO"/>
    <n v="0.4"/>
    <n v="0.6"/>
    <n v="0.4"/>
    <n v="0.8"/>
    <n v="0.6"/>
    <n v="2.8000000000000003"/>
    <s v="MEDIO"/>
    <x v="3"/>
    <s v="APICALE"/>
    <s v="Rischio residuo accettabile."/>
    <s v="Molto Basso"/>
  </r>
  <r>
    <n v="51"/>
    <x v="9"/>
    <s v="25quater"/>
    <x v="27"/>
    <s v="Fornire ospitalità, vitto o rifugio a soggetti che partecipano ad associazioni con finalità di terrorismo, anche internazionale, o di eversione dell'ordine democratico."/>
    <x v="27"/>
    <x v="17"/>
    <m/>
    <s v="PROCEDURE DI GESTIONE UTENZA - Corretto adempimento degli obblighi in materia di antiterrorismo previsti dalla normativa vigente."/>
    <n v="0.6"/>
    <n v="0.4"/>
    <n v="0"/>
    <n v="0.6"/>
    <n v="0.2"/>
    <n v="1.8"/>
    <s v="BASSA"/>
    <s v="MOLTO ALTO"/>
    <s v="MEDIO"/>
    <n v="0.4"/>
    <n v="0.6"/>
    <n v="0.4"/>
    <n v="0.8"/>
    <n v="0.6"/>
    <n v="2.8000000000000003"/>
    <s v="MEDIO"/>
    <x v="1"/>
    <s v="SUBORDINATO"/>
    <s v="Rafforzamento controlli circa gli adempimenti antiterrorismo nella procedura relativa."/>
    <s v="Basso"/>
  </r>
  <r>
    <n v="52"/>
    <x v="10"/>
    <s v="25quinquies"/>
    <x v="28"/>
    <s v="Detenzione di materiale pornografico, relativo a minori degli anni 18, su PC aziendale. Anche in assenza di un potenziale interesse/vantaggio per l'Ente tale fattispecie viene considerata in quanto particolarmente lesiva della reputazione aziendale."/>
    <x v="11"/>
    <x v="0"/>
    <m/>
    <s v="UTILIZZO DEL SISTEMA INFORMATICO: Download da siti web classificati come pericolosi e non attinenti all'attività lavorativa aziendale. Salvataggio su pc aziendali di materiale pornografico tramite memorie esterne (es pen drive)."/>
    <n v="0.6"/>
    <n v="0.4"/>
    <n v="0"/>
    <n v="0.4"/>
    <n v="0.4"/>
    <n v="1.7999999999999998"/>
    <s v="BASSA"/>
    <s v="ALTO"/>
    <s v="BASSO"/>
    <n v="0.4"/>
    <n v="0.6"/>
    <n v="0.4"/>
    <n v="0.8"/>
    <n v="0.6"/>
    <n v="2.8000000000000003"/>
    <s v="MEDIO"/>
    <x v="3"/>
    <s v="SUBORDINATO"/>
    <s v="Vedi misure di cui ad ID "/>
    <s v="Molto Basso"/>
  </r>
  <r>
    <n v="53"/>
    <x v="10"/>
    <s v="25quinquies"/>
    <x v="29"/>
    <s v="Divulgazione, diffusione, distribuzione o pubblicizzaione di materiale pornografico, relativo a minori degli anni 18, utilizzando il PC aziendale. Utilizzo del PC aziendale per adescamento o sfruttamento sessuale di minori di anni 18. Anche in assenza di un potenziale interesse/vantaggio per l'Ente tale fattispecie viene considerata in quanto particolarmente lesiva della reputazione aziendale."/>
    <x v="11"/>
    <x v="0"/>
    <m/>
    <s v="UTILIZZO DEL SISTEMA INFORMATICO: Download da siti web classificati come pericolosi e non attinenti all'attività lavorativa aziendale. Salvataggio su pc aziendali di materiale pornografico tramite memorie esterne (es pen drive)."/>
    <n v="0.6"/>
    <n v="0.4"/>
    <n v="0"/>
    <n v="0.4"/>
    <n v="0.4"/>
    <n v="1.7999999999999998"/>
    <s v="BASSA"/>
    <s v="ALTO"/>
    <s v="BASSO"/>
    <n v="0.4"/>
    <n v="0.6"/>
    <n v="0.4"/>
    <n v="0.8"/>
    <n v="0.6"/>
    <n v="2.8000000000000003"/>
    <s v="MEDIO"/>
    <x v="3"/>
    <s v="SUBORDINATO"/>
    <s v="Regolamento aziendale in materia di utilizzo dei sistemi informatici aziendali._x000a_Implementazione sistemi di sicurezza fisica e logica sul sistema informativo."/>
    <s v="Molto Basso"/>
  </r>
  <r>
    <n v="54"/>
    <x v="10"/>
    <s v="25quinquies"/>
    <x v="30"/>
    <s v="Il reato potrebbe concretizzarsi - in linea di principio - attraverso l'impiego/utilizzo di lavoratori, anche mediante l'attività di intermediazione, sottoponendoli a condizioni di sfruttamento, approfittando del loro stato di bisogno._x000a_Per condizioni di sfruttamento si intende, a titolo indicativo e non esaustivo:_x000a_- la corresponsione di retribuzioni difformi dai CCNL di riferimento, o comunque sproporzionata rispetto alla qualità e quantità del lavoro prestato;_x000a_- la violazione della normativa relativa all'orario di lavoro, ai periodi di riposo, al riposo settimanale, all'aspettativa obbligatoria, alle ferie;_x000a_- la violazione della normativa in materia di sicurezza sui luoghi di lavoro._x000a_"/>
    <x v="39"/>
    <x v="20"/>
    <s v="Sicurezza sui luoghi di lavoro;_x000a_"/>
    <s v="STIPULA DI CONTRATTI CON SOCIETA' TERZE E IMPRESE APPALTATRICI PER LA FORNITURA DI LAVORO/BENI  E/O SERVIZI _x000a_- Selezione, stipula ed esecuzione dei contratti con Società fornitrici (anche imprese appaltatrici) di lavori e/o servizi operativi;_x000a_- Ricorso all'istituto del distacco dei lavoratori da altre aziende, da parte di imprese appaltatrici di lavori/forniture e servizi."/>
    <n v="0.6"/>
    <n v="0.2"/>
    <n v="0"/>
    <n v="0.6"/>
    <n v="0.4"/>
    <n v="1.7999999999999998"/>
    <s v="BASSA"/>
    <s v="MOLTO ALTO"/>
    <s v="MEDIO"/>
    <n v="0.6"/>
    <n v="0.8"/>
    <n v="0.8"/>
    <n v="0.8"/>
    <n v="0.8"/>
    <n v="3.8"/>
    <s v="ALTO"/>
    <x v="1"/>
    <m/>
    <s v="Attività di Vigilanza sul Modello 231."/>
    <s v="Basso"/>
  </r>
  <r>
    <n v="55"/>
    <x v="11"/>
    <s v="25septies"/>
    <x v="31"/>
    <s v="Violazione e/o inosservanza  delle norme antinfortunistiche e sulla tutela dell'igiene e della salute sul lavoro, potenziale carenza organizzativa derivante da mancato stanziamento delle risorse finanziarie adeguate o mancato aggiornamento delle misure di prevenzione e protezione che abbiano cagionato la morte  di un qualsiasi soggetto presente presso i cantieri mobili di cui l'Ente è stazione appaltante. Potenziale carenza organizzativa derivante da mancato stanziamento di risorse finanziarie per la gestione dei rischi in ambito SPP, con conseguente riscontro di morte  presso i cantieri mobili di cui l'Ente è stazione appaltante. In riferimento all'attività sensibile, il reato può concretizzarsi, nell'ambito dell'attività di coordinamento e controllo della sicurezza in cantiere,  nel mancato assolvimento degli obblighi di controllo in materia di Salute e Sicurezza da parte del CSE."/>
    <x v="40"/>
    <x v="14"/>
    <m/>
    <s v="SPP &amp; DIREZIONE LAVORI- Adempimenti in materia di sicurezza e salute del lavoro nei cantieri mobili, Notifica preliminare, elaborazione PSC, verifica POS delle imprese, coordinamento della sicurezza in cantiere, controlli ed ispezioni in cantiere sul rispetto della normativa antinfortunistica da parte delle imprese, gestione ordini di servizio in base alle anomalie segnalate, segnalazioni agli organi competenti._x000a_"/>
    <n v="0.6"/>
    <n v="0.8"/>
    <n v="0"/>
    <n v="0.8"/>
    <n v="0.4"/>
    <n v="2.6"/>
    <s v="MEDIA"/>
    <s v="MOLTO ALTO"/>
    <s v="ALTO"/>
    <n v="0.4"/>
    <n v="0.4"/>
    <n v="0.4"/>
    <n v="0.6"/>
    <n v="0.6"/>
    <n v="2.4000000000000004"/>
    <s v="MEDIO"/>
    <x v="0"/>
    <s v="APICALE"/>
    <s v="Rafforzamento controlli sulla sicurezza nei cantieri previsti dalle procedure ._x000a_Attuazione protocollo d'intesa per la sicurezza e regolarità dei cantieri edili della provincia di Savona"/>
    <s v="Basso"/>
  </r>
  <r>
    <n v="56"/>
    <x v="11"/>
    <s v="25septies"/>
    <x v="31"/>
    <s v="Violazione e/o inosservanza  delle norme antinfortunistiche e sulla tutela dell'igiene e della salute sul lavoro, potenziale carenza organizzativa derivante da mancato stanziamento delle risorse finanziarie adeguate o mancato aggiornamento delle misure di prevenzione e protezione che abbiano cagionato la morte  di un qualsiasi soggetto presente presso i luoghi di lavoro dell'Ente._x000a_Potenziale carenza organizzativa derivante da mancato stanziamento di risorse finanziarie per la gestione dei rischi in ambito SPP, con conseguente riscontro di morte  sul luogo di lavoro.  In riferimento all'attività sensibile, il reato può concretizzarsi,  sia nell'ambito dell'attività di coordinamento e controllo della sicurezza in cantiere,  nel mancato assolvimento degli obblighi di controllo in materia di Salute e Sicurezza da parte del CSE, sia nell'ambito dell'attività aziendale, in particolare nella mancata osservanza ad adempimenti di cui al T.U.S."/>
    <x v="41"/>
    <x v="21"/>
    <m/>
    <s v="SPP - Adempimenti in materia di sicurezza e salute del lavoro, Nomina RSPP e medico competente, determinazione del budget per la sicurezza, Elaborazione ed aggiornamento DVR per tutti i rischi aziendali, DUVRI, individuazione e formazione dirigenti e preposti, formazione ed informazione ai dipendenti e collaboratori, fornitura DPI adeguati al rischio. Formazione ed informazione ai dipendenti operanti presso cantieri mobili esterni (Es. Ufficio Direzione Lavori, Coordinatore Sicurezza, collaudatori, ecc.), gestione rapporti con consulenti esterni, adempimenti in materia di rpevenzione incendio e primo soccorso, manutenzione attrezzature ed impianti presso le sedi di lavoro, ecc._x000a_"/>
    <n v="0.4"/>
    <n v="0.4"/>
    <n v="0"/>
    <n v="0.8"/>
    <n v="0.4"/>
    <n v="2"/>
    <s v="BASSA"/>
    <s v="MOLTO ALTO"/>
    <s v="MEDIO"/>
    <n v="0.4"/>
    <n v="0.6"/>
    <n v="0.4"/>
    <n v="0.8"/>
    <n v="0.6"/>
    <n v="2.8000000000000003"/>
    <s v="MEDIO"/>
    <x v="1"/>
    <s v="APICALE"/>
    <s v="Attuazione protocollo d'intesa per la sicurezza e regolarità dei cantieri edili della provincia di Savona"/>
    <s v="Basso"/>
  </r>
  <r>
    <n v="57"/>
    <x v="12"/>
    <s v="25ter"/>
    <x v="32"/>
    <s v="Il Dirigente o il responsabile, nel corso dell'istruttoria per la vendita di un alloggio, con artifici o raggiri ne altera la stima del valore dell'immobile oggetto di vendita, generando un interesse/vantaggio patrimoniale per l'ente, che si riflette anche nell'esposizione dei dati di bilancio dell'Ente medesimo."/>
    <x v="42"/>
    <x v="6"/>
    <m/>
    <s v="GESTIONE DELLE VENDITE DI ALLOGGI: potenziali attività sensibili:_x000a_- Stima del prezzo di vendita_x000a_- Predisposizione atto di approvazione stime_x000a_Il reato si realizza attraverso il calcolo di un prezzo di cessione non congruo rispetto ai parametri previsti"/>
    <n v="0.4"/>
    <n v="0.8"/>
    <n v="0"/>
    <n v="0.8"/>
    <n v="0.6"/>
    <n v="2.6"/>
    <s v="MEDIA"/>
    <s v="MEDIO"/>
    <s v="MEDIO"/>
    <n v="0.6"/>
    <n v="0.8"/>
    <n v="0.4"/>
    <n v="0.8"/>
    <n v="0.6"/>
    <n v="3.1999999999999997"/>
    <s v="ALTO"/>
    <x v="1"/>
    <s v="APICALI E SUBORDINATI"/>
    <s v="Implementazione procedura sulle vendite rafforzando i controlli in fase di stima del bene."/>
    <s v="Basso"/>
  </r>
  <r>
    <n v="58"/>
    <x v="12"/>
    <s v="25ter"/>
    <x v="33"/>
    <s v="Il rischio potenziale potrebbe concretizzarsi, in via del tutto residuale, nell'ipotesi in cui il vertice dell'Ente offra/prometta denaro o altra utilità al vertice della controparte societaria con cui è in atto un contenzioso, al fine di aggiudicarsi la vittoria dello stesso oppure di addivenire ad un compromesso per chiuderlo._x000a_Nell'ipotesi di istigazione alla corruzione tra privati, il reato si configurerebbe anche nel caso in cui la controparte non accettasse l'offerta/dazione di denaro e/o altra utilità"/>
    <x v="16"/>
    <x v="11"/>
    <s v="Affidamento di incarichi di consulenza o collaborazione, assunzione di personale, approvvigionamenti, autorizzazione ai subappalti"/>
    <s v="LITI E TRANSAZIONI_x000a_Gestione e monitoraggio del contenzioso con controparti societarie"/>
    <n v="0.4"/>
    <n v="0.8"/>
    <n v="0"/>
    <n v="0.6"/>
    <n v="0.4"/>
    <n v="2.2000000000000002"/>
    <s v="MEDIA"/>
    <s v="MOLTO ALTO"/>
    <s v="ALTO"/>
    <n v="0.6"/>
    <n v="0.6"/>
    <n v="0.6"/>
    <n v="0.8"/>
    <n v="0.8"/>
    <n v="3.3999999999999995"/>
    <s v="ALTO"/>
    <x v="0"/>
    <s v="APICALE"/>
    <s v="Attuazione delle misure previste nel Piano di prevenzione della corruzione. Attività di Vigilanza sul Modello 231."/>
    <s v="Basso"/>
  </r>
  <r>
    <n v="59"/>
    <x v="12"/>
    <s v="25ter"/>
    <x v="33"/>
    <s v="Il rischio potenziale potrebbe concretizzarsi, in via del tutto residuale, nell'ipotesi in cui un esponente dell'azienda/Ente offra/prometta denaro o altra utilità ad un funzionario di una società immobliare o di un istituto, nel corso della trattativa per la vendita di SETTORE PATRIMONIO non ricadente nella categoria di ERP._x000a_Nell'ipotesi di istigazione alla corruzione tra privati, il reato si configurerebbe anche nel caso in cui la controparte non accettasse l'offerta/dazione di denaro e/o altra utilità"/>
    <x v="37"/>
    <x v="6"/>
    <m/>
    <s v="ATTIVITA' IMMOBILIARE, NON CARATTERISTICA DELLA GESTIONE ERP. Vendite di immobili o alloggi destinati a società/istituti."/>
    <n v="0.2"/>
    <n v="0.4"/>
    <n v="0"/>
    <n v="0.6"/>
    <n v="0.4"/>
    <n v="1.6"/>
    <s v="BASSA"/>
    <s v="MOLTO ALTO"/>
    <s v="MEDIO"/>
    <n v="0.6"/>
    <n v="0.6"/>
    <n v="0.6"/>
    <n v="0.8"/>
    <n v="0.8"/>
    <n v="3.3999999999999995"/>
    <s v="ALTO"/>
    <x v="1"/>
    <s v="APICALI E SUBORDINATI"/>
    <s v=" Attività di Vigilanza sul Modello 231._x000a_Attuazione delle misure previste nel Piano di prevenzione della corruzione."/>
    <s v="Molto Basso"/>
  </r>
  <r>
    <n v="60"/>
    <x v="12"/>
    <s v="25ter"/>
    <x v="33"/>
    <s v="Il rischio potenziale potrebbe concretizzarsi, in via del tutto residuale, nell'ipotesi in cui un esponente dell'Ente offra/prometta denaro o altra utilità ad un valutatore dell’Ente di Certificazione affinchè questi ometta eventuali non conformità e/o contestazioni che avrebbero determinato la perdita del certificato, emesso dall’Ente di Certificazione._x000a_Nell'ipotesi di istigazione alla corruzione tra privati, il reato si configurerebbe anche nel caso in cui la controparte non accettasse l'offerta/dazione di denaro e/o altra utilità"/>
    <x v="43"/>
    <x v="22"/>
    <s v="Affidamento di incarichi di consulenza o collaborazione, assunzione di personale, approvvigionamenti, autorizzazione ai subappalti"/>
    <s v="RAPPORTI CONTRATTUALI_x000a_Gestione rapporti con Enti di Certificazione"/>
    <n v="0.2"/>
    <n v="0.2"/>
    <n v="0"/>
    <n v="0.6"/>
    <n v="0.4"/>
    <n v="1.4"/>
    <s v="BASSA"/>
    <s v="MOLTO ALTO"/>
    <s v="MEDIO"/>
    <n v="0.6"/>
    <n v="0.6"/>
    <n v="0.4"/>
    <n v="0.8"/>
    <n v="0.8"/>
    <n v="3.2"/>
    <s v="ALTO"/>
    <x v="1"/>
    <s v="APICALI E SUBORDINATI"/>
    <s v="Attuazione delle misure previste nel Piano di prevenzione della corruzione. Attività di Vigilanza sul Modello 231."/>
    <s v="Molto Basso"/>
  </r>
  <r>
    <n v="61"/>
    <x v="12"/>
    <s v="25ter"/>
    <x v="33"/>
    <s v="Il rischio potenziale potrebbe concretizzarsi, in via del tutto residuale, nell'ipotesi in cui un esponente dell'Ente offra/prometta denaro o altra utilità ad un perito dell'Assicurazione affinchè questi ometta eventuali non conformità e/o contestazioni che avrebbero determinato la stima del danno e/o la perdita del risarcimento richiesto dall'azienda, oppure la stima del danno che l'azienda è tenuta a risarcire a terzi._x000a_Nell'ipotesi di istigazione alla corruzione tra privati, il reato si configurerebbe anche nel caso in cui la controparte non accettasse l'offerta/dazione di denaro e/o altra utilità"/>
    <x v="44"/>
    <x v="22"/>
    <s v="Affidamento di incarichi di consulenza o collaborazione, assunzione di personale, approvvigionamenti, autorizzazione ai subappalti"/>
    <s v="RAPPORTI CONTRATTUALI_x000a_Gestione dei rapporti con Istituti di Assicurazione e/o loro periti, nell'ambito della stima di un danno: ad es. ad un immobile, danno per responsabilità civile, etc."/>
    <n v="0.4"/>
    <n v="0.4"/>
    <n v="0"/>
    <n v="0.6"/>
    <n v="0.4"/>
    <n v="1.7999999999999998"/>
    <s v="BASSA"/>
    <s v="MOLTO ALTO"/>
    <s v="MEDIO"/>
    <n v="0.6"/>
    <n v="0.6"/>
    <n v="0.4"/>
    <n v="0.8"/>
    <n v="0.8"/>
    <n v="3.2"/>
    <s v="ALTO"/>
    <x v="1"/>
    <s v="APICALI E SUBORDINATI"/>
    <s v="Attuazione delle misure previste nel Piano di prevenzione della corruzione. Attività di Vigilanza sul Modello 231."/>
    <s v="Molto Basso"/>
  </r>
  <r>
    <n v="62"/>
    <x v="12"/>
    <s v="25ter"/>
    <x v="33"/>
    <s v="Il rischio potenziale potrebbe concretizzarsi, in via del tutto residuale, nell'ipotesi in cui un esponente dell'azienda/Ente offra/prometta denaro o altra utilità ad un funzionario di un Istituto creditizio al fine di indurlo alla valutazione positiva della pratica in istruttoria e conseguentemente alla erogazione del finanziamento richiesto._x000a_Nell'ipotesi di istigazione alla corruzione tra privati, il reato si configurerebbe anche nel caso in cui la controparte non accettasse l'offerta/dazione di denaro e/o altra utilità"/>
    <x v="45"/>
    <x v="22"/>
    <s v="Affidamento di incarichi di consulenza o collaborazione, assunzione di personale, approvvigionamenti, autorizzazione ai subappalti"/>
    <s v="RAPPORTI CONTRATTUALI_x000a_Gestione dei rapporti con Istituti di credito, nell'ambito della richiesta di un finanziamento, mutuo, linea di credito, etc."/>
    <n v="0.4"/>
    <n v="0.6"/>
    <n v="0"/>
    <n v="0.6"/>
    <n v="0.4"/>
    <n v="2"/>
    <s v="BASSA"/>
    <s v="MOLTO ALTO"/>
    <s v="MEDIO"/>
    <n v="0.6"/>
    <n v="0.6"/>
    <n v="0.4"/>
    <n v="0.8"/>
    <n v="0.8"/>
    <n v="3.2"/>
    <s v="ALTO"/>
    <x v="1"/>
    <s v="APICALI E SUBORDINATI"/>
    <s v="Attuazione delle misure previste nel Piano di prevenzione della corruzione. Attività di Vigilanza sul Modello 231."/>
    <s v="Molto Basso"/>
  </r>
  <r>
    <n v="63"/>
    <x v="12"/>
    <s v="25ter"/>
    <x v="34"/>
    <s v="ll reato può concretizzarsi in ipotesi di concorso attivo con la funzione qualificata per la commissione del reato, attraverso l'induzione in errore di Soci o il Pubblico circa la situazione economica, patrimoniale  e finanziaria, al fine di trarne un ingiusto profitto per l'Ente, attraverso la modifica/alterazione di dati contabili presenti nel sistema informatico, fornendo una rappresentazione della realtà economico-finanziaria patrimoniale dell'Ente non rispondente al vero; oppure attraverso l'iscrizione di poste contabili/operazioni inesistenti o di valore difforme da quello reale; oppure attraverso occultamento di fatti rilevanti tali da mutare  la rappresentazione delle effettive condizioni economiche dell'Ente."/>
    <x v="9"/>
    <x v="19"/>
    <s v="CALCOLO E GESTIONE DEL CANONE DI LOCAZIONE E BOLLETTAZIONE - VENDITE"/>
    <s v="CONTABILITA' E PREDISPOSIZIONE DEL BILANCIO - Coordinamento e gestione della contabilità generale, con particolare riferimento alle attività di: rilevazione, classificazione e controllo di tutti i fatti gestionali aventi riflessi amm.vi, finanziari, economici; corretta tenuta dei rapporti amm.vi con i terzi (clienti, fornitori e consulenti); gestione amm.va e contabile dei cespiti; accertamento delle poste valutative quali crediti e fondi rischi; accertamenti di tutti gli altri fatti amm.vi in corso d'anno (es. costi del personale, finanziamenti attivi e passivi, interessi); verifica dati provenienti dal sistema gestionale aziendale. Corretto calcolo delle imposte da versare."/>
    <n v="0.4"/>
    <n v="0.8"/>
    <n v="0"/>
    <n v="0.2"/>
    <n v="0.4"/>
    <n v="1.8000000000000003"/>
    <s v="BASSA"/>
    <s v="MEDIO"/>
    <s v="BASSO"/>
    <n v="0.6"/>
    <n v="0.6"/>
    <n v="0.4"/>
    <n v="0.8"/>
    <n v="0.6"/>
    <n v="3.0000000000000004"/>
    <s v="MEDIO"/>
    <x v="3"/>
    <s v="SUBORDINATO"/>
    <s v="Regolamento contabilità."/>
    <s v="Molto Basso"/>
  </r>
  <r>
    <n v="64"/>
    <x v="12"/>
    <s v="25ter"/>
    <x v="34"/>
    <s v="ll reato può concretizzarsi attraverso l'induzione in errore gli Enti di controllo o il Pubblico circa la situazione economica, patrimoniale  e finanziaria, al fine di trarne un ingiusto profitto per l'Ente, attraverso la modifica/alterazione di dati contabili presenti nel sistema informatico, fornendo una rappresentazione della realtà economico-finanziaria patrimoniale dell'Ente non rispondente al vero; oppure attraverso l'iscrizione di poste contabili/operazioni inesistenti o di valore difforme da quello reale; oppure attraverso occultamento di fatti rilevanti tali da mutare  la rappresentazione delle effettive condizioni economiche dell'Ente."/>
    <x v="17"/>
    <x v="19"/>
    <s v="CALCOLO E GESTIONE DEL CANONE DI LOCAZIONE E BOLLETTAZIONE - VENDITE"/>
    <s v="CONTABILITA' E PREDISPOSIZIONE DEL BILANCIO - Coordinamento e gestione della contabilità generale, con particolare riferimento alle attività di: rilevazione, classificazione e controllo di tutti i fatti gestionali aventi riflessi amm.vi, finanziari, economici; corretta tenuta dei rapporti amm.vi con i terzi (clienti, fornitori e consulenti); gestione amm.va e contabile dei cespiti; accertamento delle poste valutative quali crediti e fondi rischi; accertamenti di tutti gli altri fatti amm.vi in corso d'anno (es. costi del personale, finanziamenti attivi e passivi, interessi); verifica dati provenienti dal sistema gestionale aziendale. Corretto calcolo delle imposte da versare."/>
    <n v="0.4"/>
    <n v="0.8"/>
    <n v="0"/>
    <n v="0.8"/>
    <n v="0.8"/>
    <n v="2.8"/>
    <s v="MEDIA"/>
    <s v="MEDIO"/>
    <s v="MEDIO"/>
    <n v="0.6"/>
    <n v="0.6"/>
    <n v="0.4"/>
    <n v="0.8"/>
    <n v="0.6"/>
    <n v="3.0000000000000004"/>
    <s v="MEDIO"/>
    <x v="1"/>
    <s v="APICALE"/>
    <s v="Regolamento di contabilità."/>
    <s v="Basso"/>
  </r>
  <r>
    <n v="65"/>
    <x v="12"/>
    <s v="25ter"/>
    <x v="35"/>
    <s v="Il reato può concretizzarsi in ipotesi di concorso attivo con la funzione qualificata per la commissione del reato, attraverso l'utilizzo improprio delle utilità patrimoniali al fine di trarne un ingiusto profitto, a seguito di aumenti di capitale."/>
    <x v="9"/>
    <x v="19"/>
    <m/>
    <s v="Concorso attivo insieme all'autore del reato nella predisposizione di situazioni patrimoniali funzionali alla realizzazione di: operazioni di aumento/riduzione del capitale sociale; altre operazioni su quote sociali; altre operazioni straordinarie."/>
    <n v="0.2"/>
    <n v="0.8"/>
    <n v="0"/>
    <n v="0.4"/>
    <n v="0.4"/>
    <n v="1.7999999999999998"/>
    <s v="BASSA"/>
    <s v="MEDIO"/>
    <s v="BASSO"/>
    <n v="0.6"/>
    <n v="0.6"/>
    <n v="0.4"/>
    <n v="0.4"/>
    <n v="0.6"/>
    <n v="2.6"/>
    <s v="MEDIO"/>
    <x v="3"/>
    <s v="SUBORDINATO"/>
    <s v="Regolamento di contabilità."/>
    <s v="Molto Basso"/>
  </r>
  <r>
    <n v="66"/>
    <x v="12"/>
    <s v="25ter"/>
    <x v="35"/>
    <s v="Il reato può concretizzarsi con la funzione qualificata per la commissione del reato, attraverso l'utilizzo improprio delle utilità patrimoniali al fine di trarne un ingiusto profitto, a seguito di aumenti di capitale."/>
    <x v="17"/>
    <x v="19"/>
    <m/>
    <s v="Predisposizione di situazioni patrimoniali funzionali alla realizzazione di: operazioni di aumento/riduzione del capitale sociale; altre operazioni su quote sociali o altre operazioni straordinarie."/>
    <n v="0.6"/>
    <n v="1"/>
    <n v="0"/>
    <n v="0.8"/>
    <n v="0.4"/>
    <n v="2.8000000000000003"/>
    <s v="MEDIA"/>
    <s v="MEDIO"/>
    <s v="MEDIO"/>
    <n v="0.6"/>
    <n v="0.6"/>
    <n v="0.4"/>
    <n v="0.8"/>
    <n v="0.6"/>
    <n v="3.0000000000000004"/>
    <s v="MEDIO"/>
    <x v="1"/>
    <s v="APICALE"/>
    <s v="Regolamento di contabilità."/>
    <s v="Basso"/>
  </r>
  <r>
    <n v="67"/>
    <x v="12"/>
    <s v="25ter"/>
    <x v="36"/>
    <s v="Impedire/ostacolare in ipotesi di concorso attivo con la funzione qualificata per la commissione del reato,  lo svolgimento dell'attività dei sindaci revisori: nelle operazioni di verifica e nello svolgimento delle attività di controllo agli stessi riservate dalla legge; nelle operazioni di verifica sulla correttezza e completezza delle poste di bilancio. Altri organi (interni ed esterni) nelle attività di controllo loro riservate da legge o regolamenti."/>
    <x v="46"/>
    <x v="19"/>
    <m/>
    <s v="CONTABILITA' E PREDISPOSIZIONE DEL BILANCIO - Concorso attivo insieme all'autore del reato nella gestione delle scritture contabili e dei libri sociali. Rapporti con gli organi di controllo (Collegio Sindacale), relativamente alle verifiche sulla gestione amministrativa/contabile e sul bilancio di esercizio e nelle attività di verifica della gestione aziendale."/>
    <n v="0.4"/>
    <n v="0.6"/>
    <n v="0"/>
    <n v="0.2"/>
    <n v="0.4"/>
    <n v="1.6"/>
    <s v="BASSA"/>
    <s v="MEDIO"/>
    <s v="BASSO"/>
    <n v="0.6"/>
    <n v="0.6"/>
    <n v="0.4"/>
    <n v="0.4"/>
    <n v="0.6"/>
    <n v="2.6"/>
    <s v="MEDIO"/>
    <x v="3"/>
    <s v="SUBORDINATO"/>
    <s v="Regolamento di contabilità."/>
    <s v="Molto Basso"/>
  </r>
  <r>
    <n v="68"/>
    <x v="12"/>
    <s v="25ter"/>
    <x v="36"/>
    <s v="Impedire/ostacolare lo svolgimento dell'attività di: Sindaci nelle operazioni di verifica e nello svolgimento delle attività di controllo agli stessi riservate dalla legge.; Revisori nelle operazioni di verifica sulla correttezza e completezza delle poste di bilancio. Altri organi (interni ed esterni) nelle attività di controllo loro riservate da legge o regolamenti."/>
    <x v="47"/>
    <x v="19"/>
    <m/>
    <s v="CONTABILITA' E PREDISPOSIZIONE DEL BILANCIO - Gestione delle scritture contabili e dei libri sociali. Rapporti con gli organi di controllo (Collegio Sindacale), relativamente alle verifiche sulla gestione amministrativa/contabile e sul bilancio di esercizio e nelle attività di verifica della gestione aziendale."/>
    <n v="0.6"/>
    <n v="1"/>
    <n v="0"/>
    <n v="0.8"/>
    <n v="0.4"/>
    <n v="2.8000000000000003"/>
    <s v="MEDIA"/>
    <s v="MEDIO"/>
    <s v="MEDIO"/>
    <n v="0.6"/>
    <n v="0.6"/>
    <n v="0.4"/>
    <n v="0.8"/>
    <n v="0.6"/>
    <n v="3.0000000000000004"/>
    <s v="MEDIO"/>
    <x v="1"/>
    <s v="APICALI E SUBORDINATI"/>
    <s v="Regolamento di contabilità."/>
    <s v="Basso"/>
  </r>
  <r>
    <n v="69"/>
    <x v="12"/>
    <s v="25ter"/>
    <x v="37"/>
    <s v="Tale reato potrebbe configurarsi in ipotesi di concorso attivo in in caso di:_x000a_- Esposizione di dati idonei a pregiudicare i diritti dei Creditori in occasione di fusioni/scissioni o riduzioni di capitale, creazione di società controllate, anche in concorso con altri soggetti;_x000a_- Adozione di procedure, in occasione di fusioni, scissioni, riduzioni di capitale e altre operazioni straordinarie, che violano i diritti previsti dalla legge a favore dei Creditori in relazione a tali operazioni. Finalità del reato: ottenere un vantaggio dalle nuove condizioni derivanti dall'operazione straordinaria posta in essere."/>
    <x v="9"/>
    <x v="19"/>
    <m/>
    <s v="CONTABILITA' E PREDISPOSIZIONE DEL BILANCIO - Collaborazione e supporto all'Organo Amministrativo nella predisposizione di situazioni patrimoniali funzionali alla realizzazione di: operazioni di aumento/riduzione del capitale sociale e/o di altre operazioni straordinarie (ad es. fusioni, scissioni)."/>
    <n v="0.4"/>
    <n v="0.8"/>
    <n v="0"/>
    <n v="0.6"/>
    <n v="0.4"/>
    <n v="2.2000000000000002"/>
    <s v="MEDIA"/>
    <s v="MEDIO"/>
    <s v="MEDIO"/>
    <n v="0.6"/>
    <n v="0.6"/>
    <n v="0.4"/>
    <n v="0.8"/>
    <n v="0.6"/>
    <n v="3.0000000000000004"/>
    <s v="MEDIO"/>
    <x v="1"/>
    <s v="SUBORDINATO"/>
    <s v="Regolamento di contabilità."/>
    <s v="Basso"/>
  </r>
  <r>
    <n v="70"/>
    <x v="12"/>
    <s v="25ter"/>
    <x v="37"/>
    <s v="Tale reato potrebbe configurarsi in caso di:_x000a_- Esposizione di dati idonei a pregiudicare i diritti dei Creditori in occasione di fusioni/scissioni o riduzioni di capitale, creazione di società controllate, anche in concorso con altri soggetti;_x000a_- Adozione di procedure, in occasione di fusioni, scissioni, riduzioni di capitale e altre operazioni straordinarie, che violano i diritti previsti dalla legge a favore dei Creditori in relazione a tali operazioni. Finalità del reato: ottenere un vantaggio dalle nuove condizioni derivanti dall'operazione straordinaria posta in essere."/>
    <x v="17"/>
    <x v="19"/>
    <m/>
    <s v="CONTABILITA' E PREDISPOSIZIONE DEL BILANCIO - Predisposizione di situazioni patrimoniali funzionali alla realizzazione di: operazioni di aumento/riduzione del capitale sociale e/o di altre operazioni straordinarie (ad es. fusioni, scissioni, creazione di società controllate)."/>
    <n v="0.6"/>
    <n v="1"/>
    <n v="0"/>
    <n v="0.8"/>
    <n v="0.4"/>
    <n v="2.8000000000000003"/>
    <s v="MEDIA"/>
    <s v="MEDIO"/>
    <s v="MEDIO"/>
    <n v="0.6"/>
    <n v="0.6"/>
    <n v="0.4"/>
    <n v="0.8"/>
    <n v="0.6"/>
    <n v="3.0000000000000004"/>
    <s v="MEDIO"/>
    <x v="1"/>
    <s v="APICALE"/>
    <s v="Regolamento di contabilità."/>
    <s v="Basso"/>
  </r>
  <r>
    <n v="71"/>
    <x v="12"/>
    <s v="25ter"/>
    <x v="38"/>
    <s v="Ostacolo all'esercizio delle funzioni di vigilanza, negli obblighi di comunicazione attraverso: ad es. esposizione di fatti materiali non rispondenti al vero sulla situazione economica; occultamento fraudolento di fatti che la  società avrebbe dovuto comunicare in riferimento alla propria situazione economica, finanziaria, patrimoniale; assunzione di condotte ostruzionistiche, mancata collaborazione, omissione di comunicazioni dovute nei confronti delle Autorità di vigilanza. Il reato, in riferimento all'attività sensibile,  può concretizzarsi, in lInea di principio, con il mancato assolvimento degli obblighi di comunicazione all'ANAC, nell'ambito della gestione degli appalti e della contabilità lavori, al Garante Privacy, alla Corte dei Conti in caso di accertamenti/indagini o altre autorità di vigilanza."/>
    <x v="48"/>
    <x v="15"/>
    <m/>
    <s v="RAPPORTI CON LE AUTORITA' DI VIGILANZA (Es. Banca d'Italia, Corte dei Conti, ANAC, Garante Privacy) e gestione delle comunicazioni e delle informazioni  ad esse dirette, anche in occasione di verifiche ispettive, accertamenti e procedimenti._x000a_"/>
    <n v="0.4"/>
    <n v="0.6"/>
    <n v="0"/>
    <n v="0.8"/>
    <n v="0.2"/>
    <n v="2"/>
    <s v="BASSA"/>
    <s v="MEDIO"/>
    <s v="BASSO"/>
    <n v="0.6"/>
    <n v="0.4"/>
    <n v="0.4"/>
    <n v="0.8"/>
    <n v="0.4"/>
    <n v="2.6"/>
    <s v="MEDIO"/>
    <x v="3"/>
    <s v="APICALE"/>
    <s v="_x000a_Attuazione delle misure previste nel Piano di prevenzione della corruzione. Implementazione delle procedure sugli adempimenti informativi in materia di gare ed appalti (verso ANAC)."/>
    <s v="Molto Basso"/>
  </r>
  <r>
    <n v="72"/>
    <x v="13"/>
    <s v="25undecies"/>
    <x v="39"/>
    <s v="Il reato potrebbe realizzarsi a seguito di omesso controllo/vigilanza, da parte delle funzioni della Stazione Appaltante preposte, circa la selezione da parte dell'impresa appaltatrice, del Fornitore deputato al servizio di raccolta, trasporto e smaltimento rifiuti del Cantiere, e conseguente rilevazione in capo allo stesso di assenza di autorizzazione idonea all'attività svolta."/>
    <x v="49"/>
    <x v="14"/>
    <m/>
    <s v="DIREZIONE LAVORI - Controllo da parte della Direzione Lavori del corretto adempimento da parte dell'appaltatore agli obblighi di smaltimento dei rifiuti prodotti in cantiere."/>
    <n v="0.6"/>
    <n v="0.4"/>
    <n v="0"/>
    <n v="0.8"/>
    <n v="0.4"/>
    <n v="2.2000000000000002"/>
    <s v="MEDIA"/>
    <s v="MEDIO"/>
    <s v="MEDIO"/>
    <n v="0.4"/>
    <n v="0.4"/>
    <n v="0.4"/>
    <n v="0.8"/>
    <n v="0.6"/>
    <n v="2.6"/>
    <s v="MEDIO"/>
    <x v="1"/>
    <s v="APICALE"/>
    <s v="Rafforzamento controlli ambientali in fase di DL previsti nelle procedure procedura. Revisione capitolato d'appalto in materia di obblighi ambientali dell'appaltatore."/>
    <s v="Basso"/>
  </r>
  <r>
    <n v="73"/>
    <x v="13"/>
    <s v="25undecies"/>
    <x v="40"/>
    <s v="Il reato potrebbe realizzarsi a seguito di mancata comunicazione agliorgani competenti per legge, di eventi che possano contaminare il sito o eventi che evidenziano un inquinamento pregresso dello stesso."/>
    <x v="49"/>
    <x v="14"/>
    <m/>
    <s v="DIREZIONE LAVORI - Gestione dei controlli in cantiere inerenti gli adempimenti ambientali a carico delle ditte appaltatrici nel corso delle lavorazioni."/>
    <n v="0.2"/>
    <n v="0.4"/>
    <n v="0"/>
    <n v="0.8"/>
    <n v="0.4"/>
    <n v="1.8000000000000003"/>
    <s v="BASSA"/>
    <s v="MEDIO"/>
    <s v="BASSO"/>
    <n v="0.4"/>
    <n v="0.4"/>
    <n v="0.4"/>
    <n v="0.8"/>
    <n v="0.6"/>
    <n v="2.6"/>
    <s v="MEDIO"/>
    <x v="3"/>
    <s v="APICALE"/>
    <s v="Rafforzamento controlli ambientali in fase di DL previsti nelle procedure procedura. Revisione capitolato d'appalto in materia di obblighi ambientali dell'appaltatore."/>
    <s v="Molto Basso"/>
  </r>
  <r>
    <n v="74"/>
    <x v="13"/>
    <s v="25undecies"/>
    <x v="41"/>
    <s v="Il reato potrebbe concretizzarsi,  nell'ambito della contabilità lavori di cantiere, nella fase di controllo/vigilanza sugli obblighi ambientali da parte dell'impresa aggiudicataria,  da parte delle funzioni della Stazione Appaltante (Ente) preposte, nel fornire false indicazioni sulla natura, composizione e sulle caratteristiche chimico-fisiche dei rifiuti, mancata presentazione della quarta copia del formulario attestante il corretto smaltimento dei rifiuti in cantiere da parte di impresa debitamente autorizzata."/>
    <x v="50"/>
    <x v="14"/>
    <m/>
    <s v="DIREZIONE LAVORI - Gestione dei controlli e delle verifiche nei confronti delle ditte appaltatrici in sede di smistamento e classificazione dei rifiuti aviati alla raccolta ed al loro smaltimento."/>
    <n v="0.6"/>
    <n v="0.4"/>
    <n v="0"/>
    <n v="0.8"/>
    <n v="0.4"/>
    <n v="2.2000000000000002"/>
    <s v="MEDIA"/>
    <s v="MEDIO"/>
    <s v="MEDIO"/>
    <n v="0.4"/>
    <n v="0.4"/>
    <n v="0.4"/>
    <n v="0.8"/>
    <n v="0.6"/>
    <n v="2.6"/>
    <s v="MEDIO"/>
    <x v="1"/>
    <s v="APICALE"/>
    <s v="Rafforzamento controlli ambientali in fase di DL previsti nelle procedure procedura. Revisione capitolato d'appalto in materia di obblighi ambientali dell'appaltatore."/>
    <s v="Basso"/>
  </r>
  <r>
    <n v="75"/>
    <x v="3"/>
    <n v="25"/>
    <x v="42"/>
    <s v="Il reato, in linea di principio e a titolo indicativo e non esaustivo, potrebbe configuarsi secondo le seguenti modalità:_x000a_1) Il mediatore illecito ed il finanziatore possono appartenere entrambi al medesimo Ente/Società. _x000a_Ad es. un dipendente prospetta ad un Dirigente di avere una conoscenza con un Pubblico funzionario che permetterebbe di risolvere una problematica aziendale, ad esempio e solo a titolo indicativo e non esaustivo: ottenimento di una autorizzazione o di una licenza utile allo scopo dell'Azienda,  etc. _x000a_Il soggetto apicale accetta dunque la dazione/promessa del soggetto subordinato per avvantaggiare l'azienda._x000a_2) Il mediatore illecito ed il finanziatore appartengono ad Enti distinti._x000a_In tale circostanza il mediatore potrebbe essere anche una persona fisica (ad es. un consulente), oppure potrebbe essere esponente di un altro Ente/Società. _x000a_Un esempio è quello del consulente che rappresenta all’Amministratore Delegato di una Società una entratura con la Pubblica Amministrazione, allo scopo di ottenere un interesse/vantaggio in merito ad una determinata situazione di interesse per quest'ultima. _x000a_"/>
    <x v="51"/>
    <x v="23"/>
    <m/>
    <s v="Gestione richieste autorizzazioni in capo ad ARTE Savona;_x000a_Gestione contratti e convenzioni anche con Enti Pubblici competenti;_x000a_Gestione procedimenti giudiziari."/>
    <n v="0.6"/>
    <n v="1"/>
    <n v="0"/>
    <n v="0.8"/>
    <n v="0"/>
    <n v="2.4000000000000004"/>
    <s v="MEDIA"/>
    <s v="MEDIO"/>
    <s v="MEDIO"/>
    <n v="1"/>
    <n v="0.8"/>
    <n v="0.6"/>
    <n v="0.8"/>
    <n v="0.8"/>
    <n v="4"/>
    <s v="ALTO"/>
    <x v="1"/>
    <m/>
    <s v="Attuazione delle misure previste nel Piano di prevenzione della corruzione e nella parte speciale del Modello Organizzativo. Attività di Vigilanza sul Modello 231."/>
    <s v="Basso"/>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3">
  <r>
    <n v="1"/>
    <x v="0"/>
    <n v="24"/>
    <x v="0"/>
    <s v="Trasmissione, elaborazione, ricezione di dati alterati  alla P.A.,Autorità di Vigilanza  o altri organi di controllo. Il reato, in linea di principio, potrebbe realizzarsi attraverso la trasmissione di dati falsi o alterati all'ente finanziatore per conseguire in modo indebito erogazioni pubbliche non dovute._x000a_Inoltre il reato può essere perpetrato nell'attività di  Contabilità Lavori attraverso l'alterazione, falsificazione della contabilità lavori al fine di procurare un interesse / vantaggio per l'Ente."/>
    <s v="PRESIDENTE C.D.A. _x000a_DIRETTORE _x000a_DIRIGENTE AREA TECNICA _x000a_RUP"/>
    <s v="UFFICIO SVILUPPO INFORMATICO E GESTIONE QUALITA'"/>
    <x v="0"/>
    <m/>
    <s v="UTILIZZO DEL SISTEMA INFORMATICO: Alterazione dati nel sistema informatico della P.A. Le attività potenzialmente sensibili sono a titolo indicativo e non esaustivo: inserimento dati informatici nel sito dell'ANAC, Regione, Corte dei Conti, partecipazione a bandi telematici per il finanziamento di interventi."/>
    <n v="0.4"/>
    <n v="0.6"/>
    <n v="0"/>
    <n v="0.6"/>
    <n v="0.4"/>
    <n v="2"/>
    <s v="BASSA"/>
    <s v="MOLTO ALTO"/>
    <s v="MEDIO"/>
    <n v="0.6"/>
    <n v="0.6"/>
    <n v="0.6"/>
    <n v="0.8"/>
    <n v="0.6"/>
    <n v="3.1999999999999997"/>
    <s v="ALTO"/>
    <x v="0"/>
    <s v="APICALE"/>
    <s v="Regolamento aziendale in materia di utilizzo dei sistemi informatici aziendali._x000a_Mappatura accesso a banche dati esterne e assegnazione tramite lettera di incarico al personale._x000a_Adempimenti GDPR e relative procedure. Attività di Vigilanza sul Modello 231."/>
    <s v="Basso"/>
  </r>
  <r>
    <n v="2"/>
    <x v="0"/>
    <n v="24"/>
    <x v="1"/>
    <s v="Il reato potrebbe realizzarsi attraverso artifizi, raggiri, attestazioni di requisiti non veritieri, prodotte dai tecnici della Stazione Appaltante, per indurre il funzionario della Regione/Ente finanziatore a: erogare finanziamenti agevolati in mancanza dei requisiti richiesti; accelerare il processo di erogazione del finanziamento agevolato; compiere atti contrari ai doveri di ufficio; ignorare ritardi, omissioni e errori negli adempimenti di legge; certificare la corretta esecuzione  di adempimenti insussistenti o compiuti tardivamente; certificare l'esistenza di presupposti insussistenti."/>
    <s v="PRESIDENTE C.D.A. _x000a_DIRETTORE _x000a_DIRIGENTE AREA TECNICA _x000a_RUP"/>
    <s v="UFF. PROGETTI, APPALTI, GARE E DIREZIONE LAVORI"/>
    <x v="1"/>
    <m/>
    <s v="AGEVOLAZIONI PUBBLICHE - Gestione dei rapporti con la Regione /Ente finanziatore circa il possesso dei requisiti necessari alla concessione ed erogazione del finanziamento._x000a_Le attività sensibili alla commissione di reato sono:_x000a_- Ricerca delle fonti di finanziamento/contributi pubblici_x000a_- Partecipazione ai bandi pubblici di finanziamento_x000a_-RIchiesta di finanziamento all'Ente Pubblico_x000a_per interventi di nuova costruzione, recupero, manutenzione e ristrutturazione."/>
    <n v="1"/>
    <n v="1"/>
    <n v="0"/>
    <n v="0.8"/>
    <n v="0.4"/>
    <n v="3.1999999999999997"/>
    <s v="ALTA"/>
    <s v="MOLTO ALTO"/>
    <s v="MOLTO ALTO"/>
    <n v="1"/>
    <n v="1"/>
    <n v="0.6"/>
    <n v="0.8"/>
    <n v="0.8"/>
    <n v="4.2"/>
    <s v="MOLTO ALTO"/>
    <x v="1"/>
    <s v="APICALE"/>
    <s v="Revisione procedura aziendale in relazione alle fasi di richiesta per l'accesso al finanziamento che di successiva rendicontazione e richiesta dell'erogazione._x000a_Attuazione delle misure previste nel Piano di prevenzione della corruzione. Attività di Vigilanza sul Modello 231."/>
    <s v="Basso"/>
  </r>
  <r>
    <n v="3"/>
    <x v="0"/>
    <n v="24"/>
    <x v="1"/>
    <s v="Il reato potrebbe realizzarsi attraverso artifizi, raggiri, attestazioni di requisiti non veritieri, prodotte dai tecnici della Stazione Appaltante, per indurre il funzionario della Regione/Ente finanziatore a: erogare finanziamenti agevolati in mancanza dei requisiti richiesti; accelerare il processo di erogazione del finanziamento agevolato; compiere atti contrari ai doveri di ufficio; ignorare ritardi, omissioni e errori negli adempimenti di legge; certificare la corretta esecuzione  di adempimenti insussistenti o compiuti tardivamente; certificare l'esistenza di presupposti insussistenti."/>
    <s v="PRESIDENTE C.D.A.  DIRETTORE _x000a_DIRIGENTE AREA TECNICA_x000a_RUP_x000a_DIRETTORE LAVORI"/>
    <s v="UFF. PROGETTI, APPALTI, GARE E DIREZIONE LAVORI"/>
    <x v="2"/>
    <m/>
    <s v="AGEVOLAZIONI PUBBLICHE - Gestione dei rapporti con la Regione /Ente finanziatore circa il possesso dei requisiti necessari alla erogazione del finanziamento e, successivamente, della documentazione necessaria per la rendicontazione periodica (es. QTE)._x000a_Le attività sensibili alla commissione di reato sono:_x000a_- Contabilità lavori e Rendicontazione _x000a_- Richieste periodiche di erogazione dei contributi_x000a_per interventi di nuova costruzione, recupero, manutenzione e ristrutturazione."/>
    <n v="1"/>
    <n v="1"/>
    <n v="0"/>
    <n v="0.8"/>
    <n v="0.4"/>
    <n v="3.1999999999999997"/>
    <s v="ALTA"/>
    <s v="MOLTO ALTO"/>
    <s v="MOLTO ALTO"/>
    <n v="1"/>
    <n v="0.8"/>
    <n v="0.6"/>
    <n v="0.8"/>
    <n v="1"/>
    <n v="4.2"/>
    <s v="MOLTO ALTO"/>
    <x v="1"/>
    <s v="APICALE"/>
    <s v="Vedi misure di cui alla scheda nr.2. Attività di Vigilanza sul Modello 231."/>
    <s v="Basso"/>
  </r>
  <r>
    <n v="4"/>
    <x v="0"/>
    <n v="24"/>
    <x v="2"/>
    <s v="Destinazione delle erogazioni pubbliche a finalità diverse da quelle per le quali sono state conseguite ed erogate dal Soggetto Pubblico erogatore (gestore del finanziamento agevolato). "/>
    <s v="C.D.A. DIRETTORE DIRIGENTE AREA TECNICA RUP"/>
    <s v="UFF. PROGETTI, APPALTI, GARE E DIREZIONE LAVORI"/>
    <x v="3"/>
    <m/>
    <s v="AGEVOLAZIONI PUBBLICHE - Adozione di atti (delibere/determine) funzionali all'avvio dei lavori senza i necessari presupposti di natura finanziaria ed in difformità alla destinazione originaria del finanziamento conseguito."/>
    <n v="0.8"/>
    <n v="0.4"/>
    <n v="0"/>
    <n v="0.4"/>
    <n v="0.4"/>
    <n v="2"/>
    <s v="BASSA"/>
    <s v="MOLTO ALTO"/>
    <s v="MEDIO"/>
    <n v="0.4"/>
    <n v="0.4"/>
    <n v="0.4"/>
    <n v="0.6"/>
    <n v="0.6"/>
    <n v="2.4000000000000004"/>
    <s v="MEDIO"/>
    <x v="0"/>
    <s v="APICALE"/>
    <s v="Vedi misure di cui alla scheda nr.2. Attività di Vigilanza sul Modello 231."/>
    <s v="Basso"/>
  </r>
  <r>
    <n v="5"/>
    <x v="0"/>
    <n v="24"/>
    <x v="2"/>
    <s v="Concorso attivo nel reato di destinazione delle erogazioni pubbliche a finalità diverse da quelle per le quali sono state conseguite ed erogate dal Soggetto Pubblico erogatore (gestore del finanziamento agevolato)."/>
    <s v="-"/>
    <s v="UFF. PROGETTI, APPALTI, GARE E DIREZIONE LAVORI"/>
    <x v="3"/>
    <m/>
    <s v="AGEVOLAZIONI PUBBLICHE - Concorso attivo insieme all'autore del reato nella adozione di atti (delibere/determine) funzionali all'avvio dei lavori senza i necessari presupposti di natura finanziaria ed in difformità alla destinazione originaria del finanziamento conseguito"/>
    <n v="0.8"/>
    <n v="0.4"/>
    <n v="0"/>
    <n v="0.2"/>
    <n v="0.2"/>
    <n v="1.6"/>
    <s v="BASSA"/>
    <s v="MOLTO ALTO"/>
    <s v="MEDIO"/>
    <n v="0.4"/>
    <n v="0.4"/>
    <n v="0.4"/>
    <n v="0.6"/>
    <n v="0.4"/>
    <n v="2.2000000000000002"/>
    <s v="MEDIO"/>
    <x v="0"/>
    <s v="SUBORDINATO"/>
    <s v="Vedi misure di cui alla scheda nr.2. Attività di Vigilanza sul Modello 231."/>
    <s v="Basso"/>
  </r>
  <r>
    <n v="6"/>
    <x v="0"/>
    <n v="24"/>
    <x v="3"/>
    <s v="Il reato, in linea di principio, potrebbe realizzarsi attraverso:_x000a_- alterazione ai dati relativi alle spese delle quote di autogestione / condominio in capo ai singoli assegnatari,_x000a_- alterazione di dati relative alle quote di contributo accreditate all’Autogestione da parte dell’Ente._x000a_- sostituzione dell'Ente nelle quote condominiali non versate da parte dell'assegnatario._x000a_Le attività di cui sopra potrebbero, in linea di principio, comportare una alterazione dei bilanci sia preventivi, sia consuntivi dell’Autogestione /del Condominio e potrebbero essere strumentali per l'alterazione del bilancio dell’Ente."/>
    <s v="DIRIGENTE AREA AMMINISTRATIVA"/>
    <s v="UFF. INQUILINATO AFFARI LEGALI"/>
    <x v="4"/>
    <m/>
    <s v="AUTOGESTIONI E CONDOMINI_x000a_Le attività sensibili individuate: _x000a_- Costituzione e gestione dell'autogestione_x000a_- Costituzione e gestione del condominio_x000a_- Gestione morosità dell'inquilino in condominio o autogestione_x000a__x000a_"/>
    <n v="0.4"/>
    <n v="0.6"/>
    <n v="0"/>
    <n v="0.6"/>
    <n v="0.4"/>
    <n v="2"/>
    <s v="BASSA"/>
    <s v="MOLTO ALTO"/>
    <s v="MEDIO"/>
    <n v="0.4"/>
    <n v="0.8"/>
    <n v="0.4"/>
    <n v="0.8"/>
    <n v="0.6"/>
    <n v="3.0000000000000004"/>
    <s v="MEDIO"/>
    <x v="0"/>
    <s v="APICALI E SUBORDINATI"/>
    <s v="Rischio residuo accettabile."/>
    <s v="Basso"/>
  </r>
  <r>
    <n v="7"/>
    <x v="0"/>
    <n v="24"/>
    <x v="3"/>
    <s v="Il reato potrebbe concretizzarsi attraverso raggiri e/o artifizi nell'inserimento, da parte delle funzioni aziendali preposte, di dati alterati e non veritieri nel sistema relativo all'anagrafe reddituale degli utenti (ad es. inserendo una composizione alterata del nucleo famigliare dell'assegnatario, o una dichiarazione reddituale non veritiera, superiore a quella reale), comportando questo un'indebito vantaggio dell'azienda, in fase di determinazione del canone in capo all'utente."/>
    <s v="DIRIGENTE AREA AMMINISTRATIVA"/>
    <s v="UFF. INQUILINATO AFFARI LEGALI"/>
    <x v="5"/>
    <m/>
    <s v="CALCOLO E GESTIONE DEL CANONE DI LOCAZIONE E BOLLETTAZIONE: imputazione non corretta delle voci necessarie al calcolo del canone, calcolo periodico della bolletta e degli indici di rivalutazione periodica del canone._x000a_"/>
    <n v="0.6"/>
    <n v="0.4"/>
    <n v="0"/>
    <n v="0.8"/>
    <n v="0.4"/>
    <n v="2.2000000000000002"/>
    <s v="MEDIA"/>
    <s v="MOLTO ALTO"/>
    <s v="ALTO"/>
    <n v="0.4"/>
    <n v="0.8"/>
    <n v="0.4"/>
    <n v="0.8"/>
    <n v="0.6"/>
    <n v="3.0000000000000004"/>
    <s v="MEDIO"/>
    <x v="1"/>
    <s v="APICALI E SUBORDINATI"/>
    <s v="Implementazione dei controlli previsti nella procedura relativa alla fase di bollettazione. Attività di Vigilanza sul Modello 231."/>
    <s v="Basso"/>
  </r>
  <r>
    <n v="8"/>
    <x v="0"/>
    <n v="24"/>
    <x v="3"/>
    <s v="Il reato potrebbe concretizzarsi attraverso artifizi e raggiri, inducendo in errore l'Ente Pubblico (Regione) e/o il potenziale acquirente dell'immobile oggetto della vendita nella definizione di: _x000a_- Piano di cessione, soggetto ad approvazione della Regione; _x000a_- Stima del prezzo di vendita e relativo atto di approvazione _x000a_Il reato si realizza attraverso il calcolo di un prezzo di cessione non congruo rispetto ai parametri previsti. La finalità del reato potrebbe configurarsi nella vendita dell'immobile a valori superiori a quelli reali, generando così  un vantaggio illecito per l'Ente."/>
    <s v="C.D.A. _x000a_DIRETTORE _x000a_DIRIGENTE AREA TECNICA"/>
    <s v="UFF. PATRIMONIO MANUTENZIONI ED ATTIVITA' ISPETTIVE"/>
    <x v="6"/>
    <m/>
    <s v="GESTIONE DELLE VENDITE DI ALLOGGI: potenziali attività sensibili:_x000a_- Definizione del Piano di Cessione degli immobili oggetto di vendita;                                                                 Stima del prezzo di vendita_x000a_- Predisposizione atto di approvazione stime_x000a_Il reato si realizza attraverso il calcolo di un prezzo di cessione non congruo rispetto ai parametri previsti"/>
    <n v="0.4"/>
    <n v="0.4"/>
    <n v="0"/>
    <n v="0.8"/>
    <n v="0.4"/>
    <n v="2"/>
    <s v="BASSA"/>
    <s v="MOLTO ALTO"/>
    <s v="MEDIO"/>
    <n v="0.4"/>
    <n v="0.8"/>
    <n v="0.4"/>
    <n v="0.8"/>
    <n v="0.6"/>
    <n v="3.0000000000000004"/>
    <s v="MEDIO"/>
    <x v="0"/>
    <s v="APICALI E SUBORDINATI"/>
    <s v="Implementazione procedura sulle vendite rafforzando i controlli in fase di stima del bene. Attività di Vigilanza sul Modello 231."/>
    <s v="Basso"/>
  </r>
  <r>
    <n v="9"/>
    <x v="0"/>
    <n v="24"/>
    <x v="4"/>
    <s v="Alterazione/contraffazione/omissione di documentazione inviata Soggetti Pubblici competenti, inducendo quest'ultimi in errore circa la veridicità della stessa al fine di trarne un ingiusto profitto. In particolare il rischio reato si concretizza con il mancato assolvimento dell'obbligo di registrazione dei contratti di locazione e versamento delle relative imposte, nonchè dell'assolvimento delle altre registrazioni previste da legge relative agli adempimenti di natura societaria."/>
    <s v="DIRETTORE _x000a_DIRIGENTE AREA AMMINISTRATIVA"/>
    <s v="UFF. INQUILINATO AFFARI LEGALI_x000a_UFF. RAGIONERIA ECONOMATO"/>
    <x v="7"/>
    <m/>
    <s v="ADEMPIMENTI SOCIETARI - Gestione dei rapporti con gli Enti competenti in materia di adempimenti societari (Es. CCIAA, Tribunale, Ufficio del Registro)._x000a_Le attività sensibili alla commissione di reato sono:_x000a_- Registrazione dei contratti di locazione_x000a_- Adempimenti societari_x000a_"/>
    <n v="0.4"/>
    <n v="0.6"/>
    <n v="0"/>
    <n v="0.6"/>
    <n v="0.4"/>
    <n v="2"/>
    <s v="BASSA"/>
    <s v="MOLTO ALTO"/>
    <s v="MEDIO"/>
    <n v="0.4"/>
    <n v="0.4"/>
    <n v="0.4"/>
    <n v="0.8"/>
    <n v="0.8"/>
    <n v="2.8"/>
    <s v="MEDIO"/>
    <x v="0"/>
    <s v="APICALI E SUBORDINATI"/>
    <s v="Rischio residuo accettabile."/>
    <s v="Basso"/>
  </r>
  <r>
    <n v="10"/>
    <x v="0"/>
    <n v="24"/>
    <x v="4"/>
    <s v="Alterazione/contraffazione/omissione di documentazione inviata Soggetti Pubblici competenti, inducendo quest'ultimi in errore circa la veridicità della stessa al fine di trarne un ingiusto profitto."/>
    <s v="DIRETTORE _x000a_DIRIGENTE AREA AMMINISTRATIVA"/>
    <s v="UFF. RAGIONERIA ECONOMATO_x000a_CONSULENTE ESTERNO"/>
    <x v="8"/>
    <m/>
    <s v="ADEMPIMENTI PERSONALE - Gestione dei rapporti con i Funzionari Pubblici competenti (INPS, INAIL, ASL, etc.) per osservanza obblighi previsti dalla normativa di riferimento: predisposizione delle denunce relative a costituzione, modifica ed estinzione del rapporto di lavoro; elenchi personale attivo, assunto e cessato c/o INAIL; controlli e verifiche circa il rispetto dei presupposti e delle condizioni previste dalla normativa vigente; esecuzione dei pagamenti verso lo Stato e altri Enti Pubblici."/>
    <n v="0.4"/>
    <n v="0.6"/>
    <n v="0"/>
    <n v="0.6"/>
    <n v="0.4"/>
    <n v="2"/>
    <s v="BASSA"/>
    <s v="MOLTO ALTO"/>
    <s v="MEDIO"/>
    <n v="0.4"/>
    <n v="0.4"/>
    <n v="0.4"/>
    <n v="0.8"/>
    <n v="0.6"/>
    <n v="2.6"/>
    <s v="MEDIO"/>
    <x v="0"/>
    <s v="APICALE"/>
    <s v="Rischio residuo accettabile."/>
    <s v="Basso"/>
  </r>
  <r>
    <n v="10"/>
    <x v="0"/>
    <n v="24"/>
    <x v="5"/>
    <m/>
    <m/>
    <m/>
    <x v="9"/>
    <m/>
    <m/>
    <n v="0.4"/>
    <n v="0.6"/>
    <n v="0"/>
    <n v="0.6"/>
    <n v="0.4"/>
    <n v="2"/>
    <s v="BASSA"/>
    <s v="MOLTO ALTO"/>
    <s v="MEDIO"/>
    <n v="0.4"/>
    <n v="0.4"/>
    <n v="0.4"/>
    <n v="0.8"/>
    <n v="0.6"/>
    <n v="2.6"/>
    <s v="MEDIO"/>
    <x v="0"/>
    <s v="APICALE"/>
    <s v="Rischio residuo accettabile."/>
    <s v="Basso"/>
  </r>
  <r>
    <n v="11"/>
    <x v="0"/>
    <n v="24"/>
    <x v="4"/>
    <s v="Concorso attivo con l'autore del reato nella alterazione/contraffazione/ omissione di documentazione inviata Soggetti Pubblici competenti, inducendo quest'ultimi in errore circa la veridicità della stessa al fine di trarne un ingiusto profitto."/>
    <s v="-"/>
    <s v="UFF. RAGIONERIA ECONOMATO_x000a_CONSULENTE ESTERNO"/>
    <x v="8"/>
    <m/>
    <s v="ADEMPIMENTI PERSONALE - Concorso attivo nella gestione dei rapporti con i Funzionari Pubblici competenti (INPS, INAIL, ASL, etc.) per osservanza obblighi previsti dalla normativa di riferimento: predisposizione delle denunce relative a costituzione, modifica ed estinzione del rapporto di lavoro; elenchi personale attivo, assunto e cessato c/o INAIL; controlli e verifiche circa il rispetto dei presupposti e delle condizioni previste dalla normativa vigente; esecuzione dei pagamenti verso lo Stato e altri Enti Pubblici."/>
    <n v="0.4"/>
    <n v="0.6"/>
    <n v="0"/>
    <n v="0.4"/>
    <n v="0.2"/>
    <n v="1.5999999999999999"/>
    <s v="BASSA"/>
    <s v="MOLTO ALTO"/>
    <s v="MEDIO"/>
    <n v="0.4"/>
    <n v="0.4"/>
    <n v="0.4"/>
    <n v="0.8"/>
    <n v="0.6"/>
    <n v="2.6"/>
    <s v="MEDIO"/>
    <x v="0"/>
    <s v="SUBORDINATO"/>
    <s v="Rischio residuo accettabile."/>
    <s v="Basso"/>
  </r>
  <r>
    <n v="12"/>
    <x v="1"/>
    <s v="24 ter"/>
    <x v="6"/>
    <s v="Tutte le modalità indicate per le attività sensibili indicate nel presente documento che possono concretizzare il compimento di delitti in forma associativa da parte di tre o più soggetti interni o esterni, nonché tutte le attività che possono concretizzarsi nella partecipazipone ad associazioni di tipo mafioso o nella commissione di delitti per i quali ci si è avvalsi delle condizioni previste in tali associazioni o finalizzate ad agevolare le attività di quest'ultime."/>
    <s v="TUTTI I SOGGETTI APICALI"/>
    <s v="TUTTO IL PERSONALE AZIENDALE"/>
    <x v="10"/>
    <m/>
    <s v="GESTIONE DELLE ATTIVITA' SENSIBILI riportate nell'analisi dei rischi per le quali sono previste ipotesi di reato qualificabili come delitti in forma associativa"/>
    <n v="0.4"/>
    <n v="0.6"/>
    <n v="0"/>
    <n v="0.6"/>
    <n v="0.4"/>
    <n v="2"/>
    <s v="BASSA"/>
    <s v="MOLTO ALTO"/>
    <s v="MEDIO"/>
    <n v="0.4"/>
    <n v="0.6"/>
    <n v="0.6"/>
    <n v="0.8"/>
    <n v="0.8"/>
    <n v="3.2"/>
    <s v="ALTO"/>
    <x v="0"/>
    <s v="APICALE E SUBORDINATO"/>
    <s v="Rischio residuo accettabile."/>
    <s v="Basso"/>
  </r>
  <r>
    <n v="13"/>
    <x v="1"/>
    <s v="24 ter"/>
    <x v="6"/>
    <s v="I reati potrebbero concretizzare il rischio di infiltrazioni criminali, attraverso la messa in atto di condotte omissive nel processo di verifica dei requisiti dell'appaltatore e subappaltatori, quali ad es: regolarità contributiva e fiscale, antimafia, casellario giudiziale e certificato carichi pendenti, etc. Le condotte omissive messe in atto da esponenti della Stazione Appaltante, con il concorso dell'Impresa aggiudicataria, sono propedeutiche alla realizzazione di reati di criminalità organizzata, con potenziale rischio di infiltrazioni criminali."/>
    <s v="DIRETTORE DIRIGENTE AREA TECNICA  _x000a_RUP_x000a_DIRETTORE LAVORI"/>
    <s v="UFF. PROGETTI, APPALTI, GARE E DIREZIONE LAVORI"/>
    <x v="11"/>
    <m/>
    <s v="GESTIONE APPALTI E SUBAPPALTI- verifiche sulla impresa aggiudicataria e sui subappaltatori."/>
    <n v="0.6"/>
    <n v="0.6"/>
    <n v="0"/>
    <n v="0.8"/>
    <n v="0.4"/>
    <n v="2.4"/>
    <s v="MEDIA"/>
    <s v="MOLTO ALTO"/>
    <s v="ALTO"/>
    <n v="0.4"/>
    <n v="0.6"/>
    <n v="0.6"/>
    <n v="0.8"/>
    <n v="0.8"/>
    <n v="3.2"/>
    <s v="ALTO"/>
    <x v="1"/>
    <s v="APICALE"/>
    <s v="Implementazione procedura in materia di subappalti._x000a_Attuazione delle misure previste nel Piano di prevenzione della corruzione."/>
    <s v="Basso"/>
  </r>
  <r>
    <n v="14"/>
    <x v="2"/>
    <s v="24bis"/>
    <x v="7"/>
    <s v="Detenzione e diffusione abusiva, riproduzione e/o comunicazione, consegna di codici, parole chiave o altri mezzi idonei all'accesso ad un sistema informatico o telematico, protetto da misure di sicurezza, o comunque fornire indicazioni o istruzioni idonee allo scopo, al fine di procurare a se o ad altri un profitto e/o recare danno."/>
    <s v="C.D.A. DIRETTORE DIRIGENTI"/>
    <s v="UFF. SVILUPPO INFORMATICO E GESTIONE QUALITA'"/>
    <x v="0"/>
    <m/>
    <s v="UTILIZZO DEL SISTEMA INFORMATICO: Accesso da parte di Soggetti non abilitati e/o autorizzati, ai portali della P.A. (es. Agenzia delle Entrate, Anagrafe Tributaria, Catasto, ecc.), per verifica situazioni patrimoniali, verifiche reddituali, ecc."/>
    <n v="0.6"/>
    <n v="0.6"/>
    <n v="0"/>
    <n v="0.6"/>
    <n v="0.4"/>
    <n v="2.1999999999999997"/>
    <s v="MEDIA"/>
    <s v="MOLTO ALTO"/>
    <s v="ALTO"/>
    <n v="0.4"/>
    <n v="0.6"/>
    <n v="0.6"/>
    <n v="0.8"/>
    <n v="0.6"/>
    <n v="3.0000000000000004"/>
    <s v="MEDIO"/>
    <x v="1"/>
    <s v="APICALE E SUBORDINATO"/>
    <s v="Regolamento aziendale in materia di utilizzo dei sistemi informatici aziendali._x000a_Mappatura accesso a banche dati esterne e assegnazione tramite lettera di incarico al personale. Adempimenti GDPR e procedure relative. Attività di Vigilanza sul Modello 231."/>
    <s v="Basso"/>
  </r>
  <r>
    <n v="15"/>
    <x v="2"/>
    <s v="24bis"/>
    <x v="8"/>
    <s v="Manomissione di apparati informatici attraverso la diffusione di malware o programmi nocivi, al fine di recare all'Ente un ingiusto vantaggio."/>
    <s v="C.D.A. DIRETTORE DIRIGENTI"/>
    <s v="UFF. SVILUPPO INFORMATICO E GESTIONE QUALITA' TUTTO IL PERSONALE AZIENDALE"/>
    <x v="0"/>
    <m/>
    <s v="UTILIZZO DEL SISTEMA INFORMATICO: Download a programmi informatici, attraverso siti web rilevati come potenzialmente pericolosi. Utilizzo di credenziali di autenticazione per l'accesso ad apparati informatici."/>
    <n v="0.4"/>
    <n v="0.4"/>
    <n v="0"/>
    <n v="0.2"/>
    <n v="0.4"/>
    <n v="1.4"/>
    <s v="BASSA"/>
    <s v="MOLTO ALTO"/>
    <s v="MEDIO"/>
    <n v="0.4"/>
    <n v="0.6"/>
    <n v="0.4"/>
    <n v="0.8"/>
    <n v="0.6"/>
    <n v="2.8000000000000003"/>
    <s v="MEDIO"/>
    <x v="0"/>
    <s v="APICALE E SUBORDINATO"/>
    <s v="Regolamento aziendale in materia di utilizzo dei sistemi informatici aziendali._x000a__x000a_Implementazione sistemi di sicurezza fisica e logica sul sistema informativo."/>
    <s v="Basso"/>
  </r>
  <r>
    <n v="16"/>
    <x v="2"/>
    <s v="24bis"/>
    <x v="8"/>
    <s v="Introduzione nel sistema informativo e/o nelle banche dati, anche di Enti Pubblici, forzando i sistemi di sicurezza e protezione previsti dalla rete aziendale e da quella della controparte per conseguirne un vantaggio/interesse."/>
    <s v="C.D.A. DIRETTORE DIRIGENTI"/>
    <s v="UFF. SVILUPPO INFORMATICO E GESTIONE QUALITA' TUTTO IL PERSONALE AZIENDALE"/>
    <x v="0"/>
    <m/>
    <s v="UTILIZZO DEL SISTEMA INFORMATICO: Gestione della sicurezza fisica e logica dei UFFICIO SVILUPPO INFORMATICO E GESTIONE QUALITA' aziendali, in particolare: gestione dei server aziendali e delle applicazioni in uso c/o l'Ente; gestione della rete telematica; manutenzione dei Client assegnati al personale dipendente dell'Ente."/>
    <n v="0.6"/>
    <n v="0.4"/>
    <n v="0"/>
    <n v="0.4"/>
    <n v="0.4"/>
    <n v="1.7999999999999998"/>
    <s v="BASSA"/>
    <s v="MOLTO ALTO"/>
    <s v="MEDIO"/>
    <n v="0.4"/>
    <n v="0.6"/>
    <n v="0.6"/>
    <n v="0.8"/>
    <n v="0.6"/>
    <n v="3.0000000000000004"/>
    <s v="MEDIO"/>
    <x v="0"/>
    <s v="SUBORDINATO"/>
    <s v="Vedi misure previste scheda nr. 14. Attività di Vigilanza sul Modello 231."/>
    <s v="Basso"/>
  </r>
  <r>
    <n v="17"/>
    <x v="2"/>
    <s v="24bis"/>
    <x v="9"/>
    <s v="Sottrazione di credenziali di autenticazione,  riproduzione e/o diffusione di codici, parole chiave o altri mezzi idonei a consentire l'accesso ad un sistema informatico o telematico, protetto da misure di sicurezza, o comunque fornire indicazioni o istruzioni idonee al predetto scopo."/>
    <s v="C.D.A. DIRETTORE DIRIGENTI"/>
    <s v="UFF. SVILUPPO INFORMATICO E GESTIONE QUALITA' TUTTO IL PERSONALE AZIENDALE"/>
    <x v="0"/>
    <m/>
    <s v="UTILIZZO DEL SISTEMA INFORMATICO: Alterazione registri informatici della P.A. (es. Agenzia delle Entrate, Anagrafe tributaria, catasto, INAIL, ecc.): ad es. per far risultare esistenti condizioni/requisiti, per la successiva  produzione di documenti attestanti fatti e circostanze inesistenti, per modificare dati fiscali/previdenziali o reddituali di interesse dell'Ente, ecc."/>
    <n v="0.6"/>
    <n v="0.4"/>
    <n v="0"/>
    <n v="0.4"/>
    <n v="0.4"/>
    <n v="1.7999999999999998"/>
    <s v="BASSA"/>
    <s v="MOLTO ALTO"/>
    <s v="MEDIO"/>
    <n v="0.4"/>
    <n v="0.6"/>
    <n v="0.6"/>
    <n v="0.8"/>
    <n v="0.6"/>
    <n v="3.0000000000000004"/>
    <s v="MEDIO"/>
    <x v="0"/>
    <s v="APICALE E SUBORDINATO"/>
    <s v="Vedi misure previste scheda nr. 14. Attività di Vigilanza sul Modello 231."/>
    <s v="Basso"/>
  </r>
  <r>
    <n v="18"/>
    <x v="2"/>
    <s v="24bis"/>
    <x v="9"/>
    <s v="Accesso abusivo a sistemi informatici aziendali e a registri informatici della P.A., mediante sottrazione di altrui credenziali di accesso, allo scopo di  far risultare esistenti condizioni/requisiti per la partecipazione a bandi di agevolazioni pubbliche, per la successiva  produzione di documenti attestanti fatti e circostanze inesistenti, per modificare dati fiscali/previdenziali di interesse dell'Ente,  e trasmetterle alla Regione o ad altri Enti Pubblici."/>
    <s v="C.D.A. DIRETTORE DIRIGENTI"/>
    <s v="UFF. SVILUPPO INFORMATICO E GESTIONE QUALITA' TUTTO IL PERSONALE AZIENDALE"/>
    <x v="0"/>
    <m/>
    <s v="UTILIZZO DEL SISTEMA INFORMATICO: Gestione e custodia delle credenziali di autenticazione per l'accesso al sistema informatico aziendale e ai portali della P.A."/>
    <n v="0.6"/>
    <n v="0.4"/>
    <n v="0"/>
    <n v="0.4"/>
    <n v="0.4"/>
    <n v="1.7999999999999998"/>
    <s v="BASSA"/>
    <s v="MOLTO ALTO"/>
    <s v="MEDIO"/>
    <n v="0.4"/>
    <n v="0.6"/>
    <n v="0.6"/>
    <n v="0.8"/>
    <n v="0.6"/>
    <n v="3.0000000000000004"/>
    <s v="MEDIO"/>
    <x v="0"/>
    <s v="APICALE E SUBORDINATO"/>
    <s v="Vedi misure previste scheda nr. 14. Attività di Vigilanza sul Modello 231."/>
    <s v="Basso"/>
  </r>
  <r>
    <n v="19"/>
    <x v="3"/>
    <n v="25"/>
    <x v="10"/>
    <s v="L'esponente dell'Ente, che acquisice la veste di Pubblico Ufficiale, abusando della sua posizione, costringe taluno a procurare a sé o ad altri denaro o altre utilità non dovutegli, con un vantaggio /interesse per l'Ente. Il reato può essere riconducibile alle seguenti attività:_x000a_- svolgimento procedure di gara;_x000a_- adempimenti contrattuali e direzione dei lavori;_x000a_- autorizzazione subappalti;_x000a_- ammissioni di varianti in corso d'opera, accordi bonari_x000a_- contabilità dei lavori, approvazione S.A.L.,_x000a_- Collaudo finale e rilascio C.R.E."/>
    <s v="DIRIGENTE AREA TECNICA_x000a_RUP_x000a_COMPONENTE COMMISSIONE DI GARA_x000a_DIRETTORE LAVORI"/>
    <m/>
    <x v="11"/>
    <m/>
    <s v="GESTIONE DEI RAPPORTI CON DITTE PARTECIPANTI ALLE GARE- Rapporti durante lo svolgimento della procedura di gara._x000a__x000a_GESTIONE DEI RAPPORTI CON DITTE APPALTATRICI - Adempimenti in fase di stipula del contratto._x000a_ _x000a_DIREZIONE LAVORI - autorizzazione subappalti, ammissione varianti, accordi bonari, contabilità e autorizzazione SAL, collaudo."/>
    <n v="0.4"/>
    <n v="0.6"/>
    <n v="0"/>
    <n v="0.8"/>
    <n v="0.6"/>
    <n v="2.4"/>
    <s v="MEDIA"/>
    <s v="MOLTO ALTO"/>
    <s v="ALTO"/>
    <n v="0.4"/>
    <n v="0.4"/>
    <n v="0.4"/>
    <n v="0.8"/>
    <n v="0.6"/>
    <n v="2.6"/>
    <s v="MEDIO"/>
    <x v="1"/>
    <s v="APICALE"/>
    <s v="Implementazione procedure in materia di subappalto._x000a_Implementazione procedure nelle aree della DL a maggiore rischio in coerenza con la procedura per la formazione delle decisioni. Misure previste nel Piano di prevenzione della corruzione._x000a_Attività di Vigilanza sul Modello 231."/>
    <s v="Basso"/>
  </r>
  <r>
    <n v="20"/>
    <x v="3"/>
    <n v="25"/>
    <x v="10"/>
    <s v="Il soggetto apicale dell'Ente,  che acquisice la veste di Pubblico Ufficiale, abusando della sua posizione, costringe taluno a procurare a sé o ad altri denaro o altre utilità non dovutegli, con un vantaggio /interesse per l'Ente, allo scopo di agevolare la procedura di assunzione verso un candidato."/>
    <s v="PRESIDENTE C.D.A._x000a_DIRETTORE_x000a_COMPONENTE COMMISSIONE DI CONCORSO"/>
    <m/>
    <x v="8"/>
    <m/>
    <s v="PROCEDURE DI ASSUNZIONE- Gestione della fase di selezione dei candidati"/>
    <n v="0.2"/>
    <n v="0.6"/>
    <n v="0"/>
    <n v="0.8"/>
    <n v="0.4"/>
    <n v="2"/>
    <s v="BASSA"/>
    <s v="MOLTO ALTO"/>
    <s v="MEDIO"/>
    <n v="0.4"/>
    <n v="0.6"/>
    <n v="0.4"/>
    <n v="0.8"/>
    <n v="0.6"/>
    <n v="2.8000000000000003"/>
    <s v="MEDIO"/>
    <x v="0"/>
    <s v="APICALE"/>
    <s v="Attuazione delle misure previste nel Piano di prevenzione della corruzione._x000a_Attività di Vigilanza sul Modello 231."/>
    <s v="Basso"/>
  </r>
  <r>
    <n v="21"/>
    <x v="3"/>
    <n v="25"/>
    <x v="11"/>
    <s v="Offerta, dazione o promessa di denaro o di altra utilità diretta o indiretta, accettata o non accettata, anche in concorso con altri (anche mediante un consulente legale), al fine di favorire l'Ente in un procedimento giudiziario."/>
    <s v="C.D.A. DIRETTORE DIRIGENTI"/>
    <s v="UFF. INQUILINATO AFFARI LEGALI"/>
    <x v="12"/>
    <s v="Affidamento di incarichi di consulenza o collaborazione, assunzione di personale, approvvigionamenti, autorizzazione ai subappalti"/>
    <s v="PROCEDIMENTI GIUDIZIARI - Gestione dei rapporti con gli organi giudiziari in occasione di contenziosi (civili, penali o amministrativi)"/>
    <n v="0.4"/>
    <n v="0.8"/>
    <n v="0"/>
    <n v="0.4"/>
    <n v="0.4"/>
    <n v="2"/>
    <s v="BASSA"/>
    <s v="MOLTO ALTO"/>
    <s v="MEDIO"/>
    <n v="0.4"/>
    <n v="0.4"/>
    <n v="0.4"/>
    <n v="0.8"/>
    <n v="0.6"/>
    <n v="2.6"/>
    <s v="MEDIO"/>
    <x v="0"/>
    <s v="APICALE"/>
    <s v="Attuazione delle misure previste nel Piano di prevenzione della corruzione._x000a_Attività di Vigilanza sul Modello 231."/>
    <s v="Basso"/>
  </r>
  <r>
    <n v="22"/>
    <x v="3"/>
    <n v="25"/>
    <x v="12"/>
    <s v="Dazione, promessa di denaro o altre utilità, anche in concorso con altri, a Funzionari Pubblici, per indurre quest'ultimi a: consentire all'Ente un accesso ingiustificatamente privilegiato ad informazioni che possano risultare rilevanti per la definizione delle politiche ed i programmi della stessa;  riconoscere ingiustificati privilegi all'Ente; assumere decisioni a favore dell'Ente, in assenza dei presupposti necessari."/>
    <s v="C.D.A. DIRETTORE DIRIGENTI"/>
    <s v="-"/>
    <x v="13"/>
    <s v="Affidamento di incarichi di consulenza o collaborazione, assunzione di personale, approvvigionamenti, autorizzazione ai subappalti"/>
    <s v="RAPPORTI P.A. - Gestione dei rapporti di alto profilo con soggetti istituzionali appartenenti alla Pubblica Amministrazione, agli Enti Territoriali (Es. Regione), agli Enti Locali (Es. Comune), al fine di ottenere informazioni utili ad orientare l'attività dell'Ente ovvero ad individuare nuove opportunità finalizzate alla stipula di programmi, accordi, convezioni e contratti."/>
    <n v="0.8"/>
    <n v="0.8"/>
    <n v="0"/>
    <n v="1"/>
    <n v="0.4"/>
    <n v="3"/>
    <s v="MEDIA"/>
    <s v="MEDIO"/>
    <s v="MEDIO"/>
    <n v="0.4"/>
    <n v="0.2"/>
    <n v="0.2"/>
    <n v="0.2"/>
    <n v="0.2"/>
    <n v="1.2"/>
    <s v="BASSO"/>
    <x v="1"/>
    <s v="APICALE"/>
    <s v="Implementazione procedura in materia di subappalti._x000a_Attuazione delle misure previste nel Piano di prevenzione della corruzione."/>
    <s v="Basso"/>
  </r>
  <r>
    <n v="23"/>
    <x v="3"/>
    <n v="25"/>
    <x v="12"/>
    <s v="Dazione, promessa di denaro o altre utilità, anche in concorso con altri, a Funzionari Pubblici, per indurre quest'ultimi a: consentire all'Ente un accesso ingiustificatamente privilegiato ad informazioni che possano risultare rilevanti per la definizione delle politiche ed i programmi dello stesso;  riconoscere ingiustificati privilegi all'Ente; assumere decisioni a favore dell'Ente, in assenza dei presupposti necessari."/>
    <s v="C.D.A.  _x000a_DIRETTORE_x000a_DIRIGENTE AREA TECNICA"/>
    <s v="UFF. PROGETTI, APPALTI, GARE E DIREZIONE LAVORI"/>
    <x v="1"/>
    <s v="Affidamento di incarichi di consulenza o collaborazione, assunzione di personale, approvvigionamenti, autorizzazione ai subappalti"/>
    <s v="AGEVOLAZIONI PUBBLICHE - Gestione dei rapporti con gli enti Pubblici finanziatori, locali, nazionali ed europei, per l'ottenimento di finanziamenti, contributi o erogazioni pubbliche finalizzati, a titolo esemplificativo, alla realizzazione/manutenzione di immobili, progetti di ricerca, all'attuazione di piani formativi aziendali ed in sede delle successive rendicontazioni e verifiche sull'utilizzo del finanziamento ricevuto. _x000a_Le attività potenzialmente sensibili sono: - Ricerca delle fonti di finanziamento - Progettazione e attività di ricerca_x000a_- Contabilità e Rendicontazione - Piani formativi aziendali"/>
    <n v="0.8"/>
    <n v="1"/>
    <n v="0"/>
    <n v="0.8"/>
    <n v="0.4"/>
    <n v="3"/>
    <s v="MEDIA"/>
    <s v="MEDIO"/>
    <s v="MEDIO"/>
    <n v="0.4"/>
    <n v="0.4"/>
    <n v="0.4"/>
    <n v="0.4"/>
    <n v="0.6"/>
    <n v="2.2000000000000002"/>
    <s v="MEDIO"/>
    <x v="0"/>
    <s v="APICALE"/>
    <s v="Vedi misure di cui ai punti scheda nr. 2 e 3. Attuazione delle misure previste nel Piano di prevenzione della corruzione."/>
    <s v="Molto Basso"/>
  </r>
  <r>
    <n v="24"/>
    <x v="3"/>
    <n v="25"/>
    <x v="12"/>
    <s v="Dazione, promessa di denaro o altre utilità, anche in concorso con altri, a Funzionari Pubblici, per indurre quest'ultimi a: consentire all'Ente un accesso ingiustificatamente privilegiato ad informazioni che possano risultare rilevanti per la definizione delle politiche ed i programmi della stessa;  riconoscere ingiustificati privilegi all'Ente; assumere decisioni a favore dell'Ente, in assenza dei presupposti necessari."/>
    <s v="C.D.A. DIRETTORE DIRIGENTI"/>
    <s v="-"/>
    <x v="14"/>
    <s v="Affidamento di incarichi di consulenza o collaborazione, assunzione di personale, approvvigionamenti, autorizzazione ai subappalti"/>
    <s v="CONTRATTI, CONVENZIONI - Gestione dei rapporti con gli enti pubblici competenti (es. Comuni) in sede di incontro istituzionale per la sottoscrizione di accordi di programma, contratti/convenzioni e successiva esecuzione._x000a_- Stipula convenzioni di servizio_x000a_- Stipula convenzioni su aree edificabili"/>
    <n v="0.6"/>
    <n v="1"/>
    <n v="0"/>
    <n v="0.8"/>
    <n v="0.8"/>
    <n v="3.2"/>
    <s v="ALTA"/>
    <s v="MEDIO"/>
    <s v="MEDIO"/>
    <n v="0.6"/>
    <n v="0.4"/>
    <n v="0.4"/>
    <n v="0.6"/>
    <n v="0.6"/>
    <n v="2.6"/>
    <s v="MEDIO"/>
    <x v="0"/>
    <s v="APICALE"/>
    <s v="Attuazione delle misure previste nel Piano di prevenzione della corruzione._x000a_Attività di Vigilanza sul Modello 231."/>
    <s v="Basso"/>
  </r>
  <r>
    <n v="25"/>
    <x v="3"/>
    <n v="25"/>
    <x v="13"/>
    <s v="Dazione/promessa di denaro, anche in concorso con altri, a Funzionari Pubblici, al fine di indurre questi ultimi a: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rilasciato; compiere atti contrari ai propri doveri di ufficio. "/>
    <s v="DIRETTORE _x000a_DIRIGENTE AREA TECNICA _x000a_RUP _x000a_DIRETTORE LAVORI "/>
    <s v="UFF. PROGETTI, APPALTI, GARE E DIREZIONE LAVORI,_x000a_UFF. PATRIMONIO MANUTENZIONI E ATTIVITA' ISPETTIVA"/>
    <x v="15"/>
    <s v="Affidamento di incarichi di consulenza o collaborazione."/>
    <s v="ALTRE ATTIVITA' - Richiesta di provvedimenti amm.vi verso enti pubblici necessari per l'avvio di lavori di costruzione, ristrutturazione e manutenzione  degli immobili, nonché gestione dei rapporti con gli Enti Pubblici competenti in occasione di verifiche, ispezioni e accertamenti (ad es. nell'ambito di denuncia inizio attività, autorizzazioni paesaggistiche, permesso di costruire, agibilità dei locali, certificati di prevenzione incendi, ecc.)._x000a_Le attività potenzialmente sensibili sono:_x000a_- Gestione degli adempimenti in carico alla DL_x000a_- Rapporti con enti pubblici in fase di richieste autorizzative."/>
    <n v="0.6"/>
    <n v="0.8"/>
    <n v="0"/>
    <n v="0.8"/>
    <n v="0.6"/>
    <n v="2.8000000000000003"/>
    <s v="MEDIA"/>
    <s v="MOLTO ALTO"/>
    <s v="ALTO"/>
    <n v="0.4"/>
    <n v="0.4"/>
    <n v="0.4"/>
    <n v="0.8"/>
    <n v="0.6"/>
    <n v="2.6"/>
    <s v="MEDIO"/>
    <x v="1"/>
    <s v="APICALE"/>
    <s v="Attuazione delle misure previste nel Piano di prevenzione della corruzione. Attività di Vigilanza sul Modello 231."/>
    <s v="Basso"/>
  </r>
  <r>
    <n v="26"/>
    <x v="3"/>
    <n v="25"/>
    <x v="13"/>
    <s v="Accettazione di denaro e/o altra utilità da parte del Funzionario dell'azienda, al fine di: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rilasciato; compiere atti contrari ai propri doveri di ufficio; in situazione che possono configurare un interesse/vantaggio per l'Ente."/>
    <s v="DIRETTORE _x000a_DIRIGENTE AREA TECNICA _x000a_RUP _x000a_DIRETTORE LAVORI "/>
    <s v="UFF. PATRIMONIO MANUTENZIONI ED ATTIVITA' ISPETTIVE"/>
    <x v="15"/>
    <m/>
    <s v="DIREZIONE LAVORI -  GESTIONE SUB-APPALTI - Non sufficiente e/o omesso controllo sull'idoneità tecnico professionale dei sub-appaltatori._x000a_Ad es: impropria autorizzazione al sub-appalto al fine di favorire una soluzione che realizzi un vantaggio per l'Ente."/>
    <n v="0.6"/>
    <n v="0.6"/>
    <n v="0"/>
    <n v="0.8"/>
    <n v="0.8"/>
    <n v="2.8"/>
    <s v="MEDIA"/>
    <s v="MOLTO ALTO"/>
    <s v="ALTO"/>
    <n v="0.4"/>
    <n v="0.4"/>
    <n v="0.4"/>
    <n v="0.8"/>
    <n v="0.6"/>
    <n v="2.6"/>
    <s v="MEDIO"/>
    <x v="1"/>
    <s v="APICALE"/>
    <s v="Vedi misura di cui alla scheda nr.13. Adempimenti GDPR e procedure relative. Attività di Vigilanza sul Modello 231."/>
    <s v="Basso"/>
  </r>
  <r>
    <n v="27"/>
    <x v="3"/>
    <n v="25"/>
    <x v="13"/>
    <s v="Dazione/promessa di denaro, anche in concorso con altri, a Funzionari Pubblici, al fine di indurre questi ultimi a: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rilasciato; compiere atti contrari ai propri doveri di ufficio."/>
    <s v="DIRETTORE _x000a_DIRIGENTE AREA TECNICA _x000a_RUP _x000a_DIRETTORE LAVORI "/>
    <s v="UFF. PATRIMONIO MANUTENZIONI ED ATTIVITA' ISPETTIVE"/>
    <x v="15"/>
    <s v="Affidamento di incarichi di consulenza o collaborazione, approvvigionamenti, subappalti, risorse umane"/>
    <s v="SPP &amp; DIREZIONE LAVORI- Gestione rapporti con Funzionari Pubblici preposti al controllo del rispetto della normativa antinfortunistica, del lavoro o ambientale (ASL, Ufficio di Igiene, NAS,  Ispettorato del Lavoro, Vigili del Fo,  ARPA, etc.), anche in occasione di richiesta di chiarimenti, verifiche ed ispezioni anche presso cantieri mobili."/>
    <n v="0.4"/>
    <n v="0.8"/>
    <n v="0"/>
    <n v="0.8"/>
    <n v="0.8"/>
    <n v="2.8"/>
    <s v="MEDIA"/>
    <s v="MOLTO ALTO"/>
    <s v="ALTO"/>
    <n v="0.4"/>
    <n v="0.4"/>
    <n v="0.4"/>
    <n v="0.8"/>
    <n v="0.6"/>
    <n v="2.6"/>
    <s v="MEDIO"/>
    <x v="1"/>
    <s v="SUBORDINATO"/>
    <s v="Vedi misura di cui alla scheda nr.13. Attività di Vigilanza sul Modello 231."/>
    <s v="Basso"/>
  </r>
  <r>
    <n v="28"/>
    <x v="3"/>
    <n v="25"/>
    <x v="13"/>
    <s v="Riconoscimento/promessa di altra utilità al Funzionario Pubblico, realizzabile anche in concorso con altri, al fine di indurre quest'ultimo a: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a suo tempo rilasciato; compiere atti contrari ai propri doveri di ufficio."/>
    <s v="DIRETTORE _x000a_DIRIGENTE AREA AMMINISTRATIVA"/>
    <s v="UFF. RAGIONERIA ECONOMATO,_x000a_CONSULENTE ESTERNO"/>
    <x v="7"/>
    <s v="Affidamento di incarichi di consulenza o collaborazione, assunzione di personale, approvvigionamenti, autorizzazione ai subappalti"/>
    <s v="ADEMPIMENTI SOCIETARI - Gestione dei rapporti con gli Enti competenti in materia di adempimenti societari (Es. CCIAA, Tribunale, Ufficio del Registro)."/>
    <n v="0.2"/>
    <n v="0.4"/>
    <n v="0"/>
    <n v="0.4"/>
    <n v="0.4"/>
    <n v="1.4"/>
    <s v="BASSA"/>
    <s v="MOLTO ALTO"/>
    <s v="MEDIO"/>
    <n v="0.4"/>
    <n v="0.4"/>
    <n v="0.4"/>
    <n v="0.8"/>
    <n v="0.6"/>
    <n v="2.6"/>
    <s v="MEDIO"/>
    <x v="0"/>
    <s v="SUBORDINATO"/>
    <s v="Attuazione delle misure previste nel Piano di prevenzione della corruzione._x000a_Attività di Vigilanza sul Modello 231."/>
    <s v="Basso"/>
  </r>
  <r>
    <n v="29"/>
    <x v="3"/>
    <n v="25"/>
    <x v="13"/>
    <s v="Dazione/promessa di denaro, anche in concorso con altri, a Funzionari Pubblici al fine di indurre questi ultimi a: ignorare ritardi, omissioni o errori negli adempimenti; certificare la corretta esecuzione  di adempimenti insussistenti o compiuti tardivamente; omettere la segnalazione di anomalie rilevate durante le verifiche, ispezioni, accertamenti; omettere/attenuare l'irrogazione di sanzioni o provvedimenti a seguito di controlli effettuati; certificare l'esistenza di presupposti insussistenti."/>
    <s v="DIRETTORE _x000a_DIRIGENTE AREA AMMINISTRATIVA"/>
    <s v="UFF. RAGIONERIA ECONOMATO,_x000a_CONSULENTE ESTERNO"/>
    <x v="8"/>
    <s v="Affidamento di incarichi di consulenza o collaborazione, assunzione di personale, approvvigionamenti, autorizzazione ai subappalti"/>
    <s v="ADEMPIMENTI PERSONALE - Gestione dei rapporti con i Funzionari Pubblici competenti (INPS, INAIL, ASL, etc.) per osservanza obblighi previsti dalla normativa di riferimento: predisposizione delle denunce relative a costituzione, modifica ed estinzione del rapporto di lavoro; elenchi personale attivo, assunto e cessato c/o INAIL; controlli e verifiche circa il rispetto dei presupposti e delle condizioni previste dalla normativa vigente; esecuzione dei pagamenti verso lo Stato e altri Enti Pubblici."/>
    <n v="0.2"/>
    <n v="0.6"/>
    <n v="0"/>
    <n v="0.6"/>
    <n v="0.4"/>
    <n v="1.7999999999999998"/>
    <s v="BASSA"/>
    <s v="MOLTO ALTO"/>
    <s v="MEDIO"/>
    <n v="0.4"/>
    <n v="0.4"/>
    <n v="0.4"/>
    <n v="0.8"/>
    <n v="0.6"/>
    <n v="2.6"/>
    <s v="MEDIO"/>
    <x v="0"/>
    <s v="SUBORDINATO"/>
    <s v="Implementazione procedure in materia di subappalto._x000a_Attuazione delle misure previste nel Piano di prevenzione della corruzione._x000a_Attività di Vigilanza sul Modello 231."/>
    <s v="Basso"/>
  </r>
  <r>
    <n v="30"/>
    <x v="3"/>
    <n v="25"/>
    <x v="13"/>
    <s v="Dazione/Promessa di denaro o di altra utilità al Funzionario Pubblico al fine di indurlo a: erogare finanziamenti agevolati (anche a fondo perduto) in mancanza dei requisiti richiesti; accelerare il processo di erogazione dei finanziamenti richiesti; omettere la segnalazione di anomalie rilevate  durante le fasi istruttorie; certificare la corretta esecuzione di adempimenti insussistenti o compiuti tardivamente; certificare l'esistenza di presupposti insussistenti."/>
    <s v="C.D.A.  _x000a_DIRETTORE_x000a_DIRIGENTE AREA TECNICA"/>
    <s v="UFF. PROGETTI, APPALTI, GARE E DIREZIONE LAVORI"/>
    <x v="1"/>
    <s v="Affidamento di incarichi di consulenza o collaborazione, assunzione di personale, approvvigionamenti, autorizzazione ai subappalti"/>
    <s v="AGEVOLAZIONI PUBBLICHE - Gestione dei rapporti con gli enti Pubblici finanziatori, locali, nazionali ed europei, per l'ottenimento di finanziamenti, contributi o erogazioni pubbliche finalizzati, a titolo esemplificativo, alla realizzazione/manutenzione di immobili, progetti di ricerca, all'attuazione di piani formativi aziendali ed in sede delle successive rendicontazioni e verifiche sull'utilizzo del finanziamento ricevuto. _x000a_Le attività potenzialmente sensibili sono:_x000a_- Ricerca delle fonti di finanziamento_x000a_- Progettazione e attività di ricerca_x000a_- Contabilità e Rendicontazione_x000a_- PIani formativi aziendali"/>
    <n v="0.6"/>
    <n v="1"/>
    <n v="0"/>
    <n v="0.8"/>
    <n v="0.4"/>
    <n v="2.8000000000000003"/>
    <s v="MEDIA"/>
    <s v="MOLTO ALTO"/>
    <s v="ALTO"/>
    <n v="0.4"/>
    <n v="0.4"/>
    <n v="0.4"/>
    <n v="0.8"/>
    <n v="0.6"/>
    <n v="2.6"/>
    <s v="MEDIO"/>
    <x v="1"/>
    <s v="APICALE"/>
    <s v="Vedi misure di cui ai punti scheda nr. 2 e 3._x000a_Attuazione delle misure previste nel Piano di prevenzione della corruzione. Attività di Vigilanza sul Modello 231."/>
    <s v="Basso"/>
  </r>
  <r>
    <n v="31"/>
    <x v="3"/>
    <n v="25"/>
    <x v="13"/>
    <s v="Dazione/promessa di denaro, anche in concorso con altri, a Funzionari Pubblici al fine di indurre questi ultimi a: ignorare ritardi, omissioni o errori negli adempimenti; certificare la corretta esecuzione  di adempimenti insussistenti o compiuti tardivamente; omettere la segnalazione di anomalie rilevate durante le verifiche, ispezioni, accertamenti; omettere/attenuare l'irrogazione di sanzioni o provvedimenti a seguito di controlli effettuati; certificare l'esistenza di presupposti insussistenti."/>
    <s v="DIRETTORE _x000a_DIRIGENTE AREA AMMINISTRATIVA"/>
    <s v="UFF. RAGIONERIA ECONOMATO"/>
    <x v="16"/>
    <s v="Affidamento di incarichi di consulenza o collaborazione, assunzione di personale, approvvigionamenti, autorizzazione ai subappalti"/>
    <s v="ATTIVITA' NON CARATTERISTICHE - Gestione dei rapporti con funzionari della Guardia di Finanza ed Agenzia delle Entrate e gli altri Enti competenti in materia fiscale e tributaria, anche in occasione di verifiche, ispezioni."/>
    <n v="0.4"/>
    <n v="0.8"/>
    <n v="0"/>
    <n v="0.8"/>
    <n v="0.2"/>
    <n v="2.2000000000000002"/>
    <s v="MEDIA"/>
    <s v="MOLTO ALTO"/>
    <s v="ALTO"/>
    <n v="0.4"/>
    <n v="0.4"/>
    <n v="0.4"/>
    <n v="0.8"/>
    <n v="0.4"/>
    <n v="2.4"/>
    <s v="MEDIO"/>
    <x v="1"/>
    <s v="APICALE"/>
    <s v="Vedi misura di cui alla scheda nr.13. Attività di Vigilanza sul Modello 231."/>
    <s v="Basso"/>
  </r>
  <r>
    <n v="32"/>
    <x v="3"/>
    <n v="25"/>
    <x v="13"/>
    <s v="Dazione/promessa di denaro, anche in concorso con altri, a Funzionari Pubblici, al fine di indurre questi ultimi a: ignorare errori negli adempimenti; certificare la sussistenza di requisiti inesistenti; omettere la segnalazione di anomalie rilevate durante le verifiche, ispezioni, accertamenti; omettere/attenuare l'irrogazione di sanzioni o provvedimenti a seguito di controlli effettuati; omettere di disporre la sospensione o la revoca del provvedimento amministrativo rilasciato; compiere atti contrari ai propri doveri di ufficio."/>
    <s v="C.D.A. DIRETTORE DIRIGENTI"/>
    <s v="-"/>
    <x v="14"/>
    <s v="Affidamento di incarichi di consulenza o collaborazione, assunzione di personale, approvvigionamenti, autorizzazione ai subappalti"/>
    <s v="CONTRATTI, CONVENZIONI - Gestione dei rapporti con gli enti pubblici competenti (es. Comuni) in sede di incontro istituzionale per la sottoscrizione di accordi di programma, contratti/convenzioni e successiva esecuzione._x000a_- Stipula convenzioni di servizio_x000a_- Stipula convenzioni su aree edificabili"/>
    <n v="0.6"/>
    <n v="0.8"/>
    <n v="0"/>
    <n v="0.8"/>
    <n v="0.6"/>
    <n v="2.8000000000000003"/>
    <s v="MEDIA"/>
    <s v="MOLTO ALTO"/>
    <s v="ALTO"/>
    <n v="0.8"/>
    <n v="0.6"/>
    <n v="0.4"/>
    <n v="0.8"/>
    <n v="0.6"/>
    <n v="3.1999999999999997"/>
    <s v="ALTO"/>
    <x v="1"/>
    <s v="APICALE"/>
    <s v="Vedi misura di cui alla scheda nr.13. Attività di Vigilanza sul Modello 231."/>
    <s v="Basso"/>
  </r>
  <r>
    <n v="33"/>
    <x v="3"/>
    <n v="25"/>
    <x v="14"/>
    <s v="Il reato, in linea di principio e a titolo indicativo e non esaustivo, anche in concorso con altri, potrebbe concretizzarsi nella dazione o promessa di denaro / altra utilità agli esponenti della Stazione Appaltante (ad es. Soggetti Apicali, membri della Commissione di Gara, RUP), finalizzata a: ignorare eventuali cause di esclusione dalla gara, o dall'aggiudicazione della stessa (ad es, ritardi, omissioni o errori nella predisposizione e invio della documentazione), favorire un'impresa partecipante piuttosto che un'altra; applicare condizioni commerciali o clausole contrattuali vantaggiose per l'impresa aggiudicataria, e con interesse /vantaggio indiretto anche per la Stazione Appaltante. Le modalità di commissione del reato possono variare in funzione della finalità del medesimo, ad es: scorrettezza della procedura valutativa, criteri di selezione degli operatori economici da invitare carenti e poco trasparenti, accordi collusivi tra le imprese partecipanti alla procedura, favoriti dalla Stazione Appaltante, etc._x000a_Il reato, in linea di principio, potrebbe concretizzarsi attraverso la seguente modalità: Un soggetto apicale dell'Ente (ad es. membro della Commissione di Gara, RUP, etc), che  assume la qualifica di Pubblico Ufficiale o di Incaricato di Pubblico Servizio, abusando della propria posizione, induce un soggetto (Impresa) partecipante alla procedura di gara, non in possesso di tutti i requisiti di idoneità per l'ammissione alla procedura, alla dazione di denaro/altra utilità finalizzato all'ammissione alla procedura di gara pur ricorrendo cause di esclusione dalla medesima. Le modalità di commissione del reato possono variare in funzione della finalità del medesimo, ad es: scorrettezza della procedura valutativa, criteri di selezione degli operatori economici da invitare carenti e poco trasparenti, etc._x000a_"/>
    <s v="C.D.A. _x000a_DIRETTORE_x000a_DIRIGENTE AREA TECNICA _x000a_RUP _x000a_MEMBRI COMMISSIONE DI GARA"/>
    <s v="UFF. PROGETTI APPALTI, GARE E DIREZIONE LAVORI"/>
    <x v="17"/>
    <s v="Approvvigionamenti"/>
    <s v="PROCEDIMENTI DI GARA: Potenziali attività sensibili correlate:_x000a_- Conformità della procedura di gara scelta_x000a_- Criteri di selezione degli operatori economici da invitare_x000a_- Pubblicità di gara non conforme_x000a_- Mancanza di trasparenza nella procedura di gara_x000a_- Possibili accordi collusivi tra le imprese, favoriti, o non impediti, da personale dell'Ente_x000a_- Sussitenza di cause di incompatibilità a fare parte di commissioni di gara._x000a_- Sussistenza di cause di conflitto di interesse da parte dei membri della Commissione che possono alterare il corretto esito del procedimento._x000a_- Correttezza procedurale e rispetto dei tempi previsti dalla normativa per le fasi della procedura di gara_x000a_- Correttezza della procedura valutativa in rapporto ai criteri presenti nel bando."/>
    <n v="0.8"/>
    <n v="1"/>
    <n v="0"/>
    <n v="0.8"/>
    <n v="0.6"/>
    <n v="3.2"/>
    <s v="ALTA"/>
    <s v="MOLTO ALTO"/>
    <s v="MOLTO ALTO"/>
    <n v="1"/>
    <n v="0.8"/>
    <n v="0.6"/>
    <n v="0.8"/>
    <n v="1"/>
    <n v="4.2"/>
    <s v="MOLTO ALTO"/>
    <x v="1"/>
    <s v="APICALI E SUBORDINATI"/>
    <s v="Vedi misure di cui alla scheda nr.19. Attuazione delle misure previste nel Piano di prevenzione della corruzione. Attività di Vigilanza sul Modello 231."/>
    <s v="Medio"/>
  </r>
  <r>
    <n v="34"/>
    <x v="3"/>
    <n v="25"/>
    <x v="15"/>
    <s v="I funzionari della Stazione Appaltante (RUP, DL), abusando della loro qualifica e posizione,  inducono un'esponente apicale dell'impresa aggiudicataria che ha richiesto il subappalto di lavori, a promettergli denaro (o altra utilità) al fine di accordare il subappalto al soggetto indicato dall'impresa aggiudicataria, pur in difetto dei requisiti richiesti dalla normativa, allo scopo di comportare un vantaggio diretto per l'aggiudicatario ed indiretto anche per la Stazione Appaltante."/>
    <s v="DIRETTORE _x000a_DIRIGENTE AREA TECNICA _x000a_RUP _x000a_DIRETTORE LAVORI "/>
    <s v="UFF. PATRIMONIO MANUTENZIONI ED ATTIVITA' ISPETTIVE"/>
    <x v="15"/>
    <m/>
    <s v="DIREZIONE LAVORI - GESTIONE SUB-APPALTI - Non sufficiente e/o omesso controllo sull'idoneità tecnico professionale dei sub-appaltatori._x000a_Ad es: impropria autorizzazione al sub-appalto al fine di favorire una soluzione che realizzi un vantaggio per l'Ente."/>
    <n v="0.4"/>
    <n v="0.4"/>
    <n v="0"/>
    <n v="0.8"/>
    <n v="0.6"/>
    <n v="2.2000000000000002"/>
    <s v="MEDIA"/>
    <s v="MOLTO ALTO"/>
    <s v="ALTO"/>
    <n v="0.4"/>
    <n v="0.4"/>
    <n v="0.4"/>
    <n v="0.6"/>
    <n v="0.4"/>
    <n v="2.2000000000000002"/>
    <s v="MEDIO"/>
    <x v="1"/>
    <s v="APICALE"/>
    <s v="Vedi misura di cui alla scheda nr.13. Attività di Vigilanza sul Modello 231."/>
    <s v="Basso"/>
  </r>
  <r>
    <n v="35"/>
    <x v="3"/>
    <n v="25"/>
    <x v="15"/>
    <s v="Il personale dell'Ente incaricato di Pubblico Servizio, abusando della propria posizione, con il concorso del Dirigente e/o di un apicale, induce l'assegnatario dell'alloggio o i suoi familiari a promettergli denaro (o altra utilità) al fine di favorirlo in un procedimento amm.vo generando un interesse/vantaggio per l'Ente."/>
    <s v="DIRIGENTE AREA AMMINISTRATIVA  "/>
    <s v="UFF. INQUILINATO AFFARI LEGALI"/>
    <x v="18"/>
    <m/>
    <s v="PROVVEDIMENTI AMM.VI: CONTRATTI, VARIAZIONI, MOROSITA'                                                                                        - Gestione dei rapporti con gli assegnatari degli alloggi_x000a_Le potenziali attività sensibili individuate sono: _x000a_- Gestione del rapporto locativo_x000a_- Gestione della morosità _x000a_- Rateizzazione e verifica dei pagamenti"/>
    <n v="0.6"/>
    <n v="1"/>
    <n v="0"/>
    <n v="0.8"/>
    <n v="0.4"/>
    <n v="2.8000000000000003"/>
    <s v="MEDIA"/>
    <s v="MOLTO ALTO"/>
    <s v="ALTO"/>
    <n v="0.4"/>
    <n v="0.8"/>
    <n v="0.4"/>
    <n v="0.8"/>
    <n v="0.6"/>
    <n v="3.0000000000000004"/>
    <s v="MEDIO"/>
    <x v="1"/>
    <s v="APICALI E SUBORDINATI"/>
    <s v="Attuazione delle misure previste nel Piano di prevenzione della corruzione. Attività di Vigilanza sul Modello 231."/>
    <s v="Basso"/>
  </r>
  <r>
    <n v="36"/>
    <x v="3"/>
    <n v="25"/>
    <x v="15"/>
    <s v="Il funzionario dell'Ente, abusando della propria posizione, induce l'acquirente dell'immobile (assegnatario di alloggio inserito nel Piano di Cessione) a promettergli denaro (o altra utilità) al fine di rilasciare parere positivo al procedimento di vendita dell'immobile, in esito al sopralluogo/verifica, pur riscontrando nell'immobile opere in difformità dei regolamenti edilizi o altre cause ostative alla vendita._x000a_Il personale del servizio, incaricato di Pubblico Servizio, abusando della propria posizione, con il concorso del Dirigente e/o di un apicale, induce l'assegnatario dell'alloggio o i suoi familiari o il partecipante ad un'asta pubblica a promettergli denaro (o altra utilità) al fine di favorirlo in un procedimento amm.vo generando al contempo un interesse/vantaggio per l'Ente._x000a_"/>
    <s v="DIRETTORE DIRIGENTE AREA AMMINISTRATIVA"/>
    <s v="UFF. PATRIMONIO MANUTENZIONI ED ATTIVITA' ISPETTIVE"/>
    <x v="6"/>
    <m/>
    <s v="GESTIONE DELLE VENDITE DI ALLOGGI: Gestione dei rapporti con i potenziali acquirenti degli alloggi. _x000a_Gestione delle aste pubbliche per la vendita di alloggi."/>
    <n v="0.6"/>
    <n v="1"/>
    <n v="0"/>
    <n v="0.8"/>
    <n v="0.4"/>
    <n v="2.8000000000000003"/>
    <s v="MEDIA"/>
    <s v="MOLTO ALTO"/>
    <s v="ALTO"/>
    <n v="0.6"/>
    <n v="0.8"/>
    <n v="0.4"/>
    <n v="0.8"/>
    <n v="0.6"/>
    <n v="3.1999999999999997"/>
    <s v="ALTO"/>
    <x v="1"/>
    <s v="APICALI E SUBORDINATI"/>
    <s v="Misure previste dal Piano di prevenzione della corruzione.Attività di Vigilanza sul Modello 231."/>
    <s v="Basso"/>
  </r>
  <r>
    <n v="37"/>
    <x v="3"/>
    <n v="25"/>
    <x v="16"/>
    <s v="Il funzionario pubblico (es. Comune, Genio Civile, VVFF, ecc.), abusando della sua posizione e qualifica, induce (o costringe) l'esponente dell'Ente a promettergli denaro (o altra utilità) al fine di autorizzare un'opera in assenza dei presupposti o accelerare indebitamente per il suo rilascio."/>
    <s v="DIRIGENTE AREA TECNICA_x000a_DIRETTORE LAVORI_x000a_RUP RESP. "/>
    <m/>
    <x v="15"/>
    <s v="Affidamento di incarichi di consulenza o collaborazione, approvvigionamenti, subappalti, risorse umane"/>
    <s v="ALTRE ATTIVITA' - Richiesta di provvedimenti amm.vi necessari per l'avvio di lavori di costruzione, ristrutturazione e manutenzione  degli immobili, nonché gestione dei rapporti con gli Enti Pubblici competenti in occasione di verifiche, ispezioni e accertamenti (ad es. nell'ambito di denuncia inizio attività, autorizzazioni paesaggistiche, permesso di costruire, agibilità dei locali, certificati di prevenzione incendi, ecc.)._x000a_Le attività potenzialmente sensibili sono:_x000a_- Gestione degli adempimenti in carico alla DL_x000a_- Rapporti con enti pubblici in fase di richieste autorizzative._x000a__x000a_"/>
    <n v="0.6"/>
    <n v="1"/>
    <n v="0"/>
    <n v="0.8"/>
    <n v="0.4"/>
    <n v="2.8000000000000003"/>
    <s v="MEDIA"/>
    <s v="MOLTO ALTO"/>
    <s v="ALTO"/>
    <n v="0.8"/>
    <n v="0.4"/>
    <n v="0.4"/>
    <n v="0.8"/>
    <n v="0.6"/>
    <n v="3.0000000000000004"/>
    <s v="MEDIO"/>
    <x v="1"/>
    <m/>
    <s v="Attuazione delle misure previste nel Piano di prevenzione della corruzione._x000a_Attività di Vigilanza sul Modello 231."/>
    <s v="Basso"/>
  </r>
  <r>
    <n v="37"/>
    <x v="3"/>
    <n v="25"/>
    <x v="17"/>
    <m/>
    <s v="DIRIGENTE AREA TECNICA_x000a_DIRETTORE LAVORI_x000a_RUP RESP. "/>
    <m/>
    <x v="9"/>
    <m/>
    <m/>
    <n v="0.6"/>
    <n v="1"/>
    <n v="0"/>
    <n v="0.8"/>
    <n v="0.4"/>
    <n v="2.8000000000000003"/>
    <s v="MEDIA"/>
    <s v="MOLTO ALTO"/>
    <s v="ALTO"/>
    <n v="0.8"/>
    <n v="0.4"/>
    <n v="0.4"/>
    <n v="0.8"/>
    <n v="0.6"/>
    <n v="3.0000000000000004"/>
    <s v="MEDIO"/>
    <x v="1"/>
    <m/>
    <s v="Attuazione delle misure previste nel Piano di prevenzione della corruzione._x000a_Attività di Vigilanza sul Modello 231."/>
    <s v="Basso"/>
  </r>
  <r>
    <n v="38"/>
    <x v="3"/>
    <n v="25"/>
    <x v="18"/>
    <s v="Il reato, in linea di principio, potrebbe concretizzarsi attraverso la seguente modalità: Un esponente dell'Ente, che  assume la qualifica di Pubblico Ufficiale o di Incaricato di Pubblico Servizio, abusando della propria posizione, induce il Legale rappresentante di un'impresa a promettergli denaro (o altra utilità) al fine di favorirlo nelle procedure di affidamento, generando, anche indirettamente,  un interesse/vantaggio per l'Ente/stazione Appaltante._x000a_Dazione o promessa di denaro / altra utilità agli esponenti della Stazione Appaltante (Ente), finalizzato ad un uso distorto delle procedure di gara, frazionamenti artificiosi, abuso degli affidamenti diretti privi delle necessarie motivazioni, al fine di aggirare l’obbligo di gara pubblica a vantaggio o nell'interesse dell'Ente._x000a__x000a_Dazione o promessa di denaro / altra utilità agli esponenti della Stazione Appaltante (Ente), finalizzata a partecipare ad accordi collusivi con le ditte partecipanti agli appalti, a vantaggio o nell'interesse dell'Ente."/>
    <s v="C.D.A.  DIRIGENTE AREA TECNICA RUP MEMBRI COMMISSIONE DI GARA"/>
    <s v="UFF. AFFARI GENERALI PROTOCOLLO SEGRETERIA CONTRATTI E APPALTI"/>
    <x v="17"/>
    <s v="Approvvigionamenti"/>
    <s v="PROCEDURE DI AFFIDAMENTO - Gestione della fase di affidamento di lavori, servizi e forniture."/>
    <n v="0.8"/>
    <n v="1"/>
    <n v="0"/>
    <n v="0.8"/>
    <n v="0.6"/>
    <n v="3.2"/>
    <s v="ALTA"/>
    <s v="MOLTO ALTO"/>
    <s v="MOLTO ALTO"/>
    <n v="1"/>
    <n v="0.8"/>
    <n v="0.8"/>
    <n v="0.8"/>
    <n v="0.8"/>
    <n v="4.2"/>
    <s v="MOLTO ALTO"/>
    <x v="1"/>
    <s v="APICALI E SUBORDINATI"/>
    <s v="Vedi misure di cui alla scheda nr.19. Attuazione delle misure previste nel Piano di prevenzione della corruzione. Attività di Vigilanza sul Modello 231."/>
    <s v="Medio"/>
  </r>
  <r>
    <n v="39"/>
    <x v="4"/>
    <s v="25decies"/>
    <x v="19"/>
    <s v="Offerta o promessa di  denaro o altra utilità a  persona chiamata a rendere dichiarazione davanti all'autorità giudiziaria ovvero alla persona richiesta di rilasciare dichiarazioni al difensore nel corso dell'attività investigativa, o alla persona chiamata a svolgere attività di perito, consulente tecnico o interprete, allo scopo di nascondere/omettere fatti che possano sanzionare l'Ente"/>
    <s v="C.D.A.  DIRETTORE"/>
    <s v="UFF. INQUILINATO AFFARI LEGALI"/>
    <x v="12"/>
    <s v="Affidamento di incarichi di consulenza o collaborazione, assunzione di personale, approvvigionamenti, autorizzazione ai subappalti"/>
    <s v="PROCEDIMENTI GIUDIZIARI - Gestione dei rapporti con i Giudici competenti, con i relativi consulenti tecnici e ausiliari, nell'ambito di giudizi civili, penali, amministrativi, giuslavoristici e tributari."/>
    <n v="0.4"/>
    <n v="0.6"/>
    <n v="0"/>
    <n v="0.4"/>
    <n v="0.6"/>
    <n v="2"/>
    <s v="BASSA"/>
    <s v="MEDIO"/>
    <s v="BASSO"/>
    <n v="0.8"/>
    <n v="0.4"/>
    <n v="0.4"/>
    <n v="0.8"/>
    <n v="0.6"/>
    <n v="3.0000000000000004"/>
    <s v="MEDIO"/>
    <x v="2"/>
    <s v="APICALE"/>
    <s v="Misure generali ed attività di Vigilanza sul Modello 231"/>
    <s v="Molto Basso"/>
  </r>
  <r>
    <n v="40"/>
    <x v="5"/>
    <s v="25duodecies"/>
    <x v="20"/>
    <s v="Occupare alle dipendenze dell'Azienda lavoratori stranieri privi di regolare permesso di soggiorno, o il cui permesso di soggiorno risulti scaduto, annullato, revocato e che questa posizione del lavoratore non sia mai stata aggiornata/verificata da parte dell'Azienda. Trattasi di ipotesi residuale di rischio, dal momento che gli Enti della fattispecie impiegano alle proprie dipendenze, come da bando di assunzione, per lo più cittadini italiani."/>
    <s v="C.D.A. DIRETTORE DIRIGENTE AREA AMMINISTRATIVA"/>
    <s v="UFF. RAGIONERIA ECONOMATO"/>
    <x v="8"/>
    <m/>
    <s v="PROCEDURE DI ASSUNZIONE- Nell'ambito del processo di selezione/assunzione di lavoratori, verifica sul regolare possesso e validità da parte del lavoratore straniero di regolare permesso di soggiorno."/>
    <n v="0.2"/>
    <n v="0.2"/>
    <n v="0"/>
    <n v="0.4"/>
    <n v="0.2"/>
    <n v="1"/>
    <s v="MOLTO BASSA"/>
    <s v="BASSO"/>
    <s v="MOLTO BASSO"/>
    <n v="0.4"/>
    <n v="0.6"/>
    <n v="0.4"/>
    <n v="0.8"/>
    <n v="0.6"/>
    <n v="2.8000000000000003"/>
    <s v="MEDIO"/>
    <x v="2"/>
    <s v="APICALE"/>
    <s v="Attività di Vigilanza sul Modello 231."/>
    <s v="Molto Basso"/>
  </r>
  <r>
    <n v="41"/>
    <x v="6"/>
    <s v="25novies"/>
    <x v="21"/>
    <s v="Duplicazione abusiva di programmi informatici a mezzo della rete, da parte di dipendenti dell'Azienda, anche per scopi lavorativi endo aziendali. "/>
    <s v="C.D.A. DIRETTORE DIRIGENTI"/>
    <s v="TUTTO IL PERSONALE AZIENDALE"/>
    <x v="0"/>
    <m/>
    <s v="UTILIZZO DEL SISTEMA INFORMATICO: Utilizzo abusivo di Programmi informatici, anche per uso endo aziendale, senza acquisto della relativa licenza."/>
    <n v="0.4"/>
    <n v="0.4"/>
    <n v="0"/>
    <n v="0.2"/>
    <n v="0.2"/>
    <n v="1.2"/>
    <s v="BASSA"/>
    <s v="MOLTO ALTO"/>
    <s v="MEDIO"/>
    <n v="0.4"/>
    <n v="0.6"/>
    <n v="0.4"/>
    <n v="0.8"/>
    <n v="0.6"/>
    <n v="2.8000000000000003"/>
    <s v="MEDIO"/>
    <x v="0"/>
    <s v="SUBORDINATO"/>
    <s v="Adozione Regolamento aziendale in materia di utilizzo dei sistemi informatici aziendali._x000a_Implementazione sistemi di sicurezza fisica e logica sul sistema informativo."/>
    <s v="Basso"/>
  </r>
  <r>
    <n v="42"/>
    <x v="7"/>
    <s v="25octies"/>
    <x v="22"/>
    <s v="Tale reato potrebbe configurarsi, in linea di principio,  incassando i canoni e le morosità dagli utenti in contanti, anche sotto la soglia consentita dalla normativa, non registrando gli incassi e conseguentemente non dichiarandoli ai fini del computo e versamento delle imposte che l'Ente deve all'Erario. Il reato si concretizza dunque attraverso il vantaggio che l'Ente ha tratto dal risparmio di imposta, che dunque viene reimpiegato in attività dell'Ente stesso, sotto forma di investimento (ad es. mobiliare, immobiliare, finanziario)."/>
    <s v="DIRIGENTE AREA AMMINISTRATIVA"/>
    <s v="UFF. RAGIONERIA ECONOMATO"/>
    <x v="19"/>
    <m/>
    <s v="GESTIONE TESORERIA/CASSA: ricevimento pagamenti in contante da parte degli assegnatari (canoni e morosità)"/>
    <n v="0.2"/>
    <n v="0.6"/>
    <n v="0"/>
    <n v="0.6"/>
    <n v="0.4"/>
    <n v="1.7999999999999998"/>
    <s v="BASSA"/>
    <s v="MOLTO ALTO"/>
    <s v="MEDIO"/>
    <n v="0.4"/>
    <n v="0.6"/>
    <n v="0.4"/>
    <n v="0.8"/>
    <n v="0.6"/>
    <n v="2.8000000000000003"/>
    <s v="MEDIO"/>
    <x v="0"/>
    <s v="APICALI E SUBORDINATI"/>
    <s v="Rischio residuo accettabile."/>
    <s v="Basso"/>
  </r>
  <r>
    <n v="43"/>
    <x v="7"/>
    <s v="25octies"/>
    <x v="22"/>
    <s v="Il reato potrebbe configurarsi nella dichiarazione infedele, fatta dal legale rappresentante dell'azienda, che consente all'Ente di conseguire un risparmio di imposta per effetto della dichiarazione di un reddito imponibile inferiore a quello effettivamente  conseguito in un certo periodo di imposta. Il reato di autoriciclaggio si sostanzia dunque nel vantaggio conseguito dal risparmio di imposta che viene così reimpiegato nell'attività aziendale, anche sotto forma di investimento (ad es. mobiliare, immobliare, finanziario)."/>
    <s v="C.D.A. _x000a_DIRETTORE _x000a_DIRIGENTE AREA AMMINISTRATIVA"/>
    <s v="UFF. RAGIONERIA ECONOMATO, CONSULENTE ESTERNO"/>
    <x v="20"/>
    <m/>
    <s v="CONTABILITA' E PREDISPOSIZIONE DEL BILANCIO -Predisposizione del Bilancio ai fini del conteggio e conseguente versamento delle imposte sul reddito dell'azienda."/>
    <n v="0.4"/>
    <n v="0.6"/>
    <n v="0"/>
    <n v="0.6"/>
    <n v="0.4"/>
    <n v="2"/>
    <s v="BASSA"/>
    <s v="MOLTO ALTO"/>
    <s v="MEDIO"/>
    <n v="0.4"/>
    <n v="0.6"/>
    <n v="0.6"/>
    <n v="1"/>
    <n v="0.6"/>
    <n v="3.2"/>
    <s v="ALTO"/>
    <x v="0"/>
    <s v="APICALI E SUBORDINATI"/>
    <s v="Regolamento contabilità. Attività di Vigilanza sul Modello 231."/>
    <s v="Basso"/>
  </r>
  <r>
    <n v="44"/>
    <x v="7"/>
    <s v="25octies"/>
    <x v="23"/>
    <s v="Impiego di beni di provenienza illecita, in relazione ai materiali impiegati da imprese appaltatrici in cantiere, in assenza di adeguate verifiche (previste da legge o da protocolli di legalità sottoscritti) da parte della Stazione Appaltante circa i requisiti dell'appaltatore e l'assenza di infiltrazioni mafiose e criminali in capo alla sua figura."/>
    <s v="DIRIGENTE AREA TECNICA _x000a_RUP _x000a_DIRETTORE LAVORI"/>
    <s v="UFF. PATRIMONIO MANUTENZIONI ED ATTIVITA' ISPETTIVE"/>
    <x v="15"/>
    <m/>
    <s v="DIREZIONE LAVORI - UTILIZZO DI MATERIALE IN CANTIERE, PROVENIENTE DA ATTIVITA' ILLECITE: ad es. calcestruzzo, acciaio per la costruzione di immobili e/o attività di manutenzione degli stessi."/>
    <n v="0.6"/>
    <n v="0.4"/>
    <n v="0"/>
    <n v="0.6"/>
    <n v="0.4"/>
    <n v="2"/>
    <s v="BASSA"/>
    <s v="MOLTO ALTO"/>
    <s v="MEDIO"/>
    <n v="0.4"/>
    <n v="0.6"/>
    <n v="0.4"/>
    <n v="0.8"/>
    <n v="0.8"/>
    <n v="3"/>
    <s v="MEDIO"/>
    <x v="0"/>
    <s v="APICALE"/>
    <s v="Rischio residuo accettabile."/>
    <s v="Basso"/>
  </r>
  <r>
    <n v="45"/>
    <x v="8"/>
    <s v="25octies"/>
    <x v="23"/>
    <s v="Impiego di denaro, proveniente da incassi avvenuti anche  in contanti (di importo pari o superiore al limite previsto dalla normativa antiriciclaggio), di cui non si conosce la provenienza, in attività economico-finanziarie. Il rischio potenziale, riferito alla specifica attività, si può configurare nel pagamento di fornitori e/o appaltatori dell'Ente su conti correnti diversi da quelli indicati nel  contratto/incarico, e non rispondenti alla ragione sociale dell'emittente fattura/notula oggetto di pagamento."/>
    <s v="RUP DIRIGENTE AREA AMMINISTRATIVA"/>
    <s v="UFF. RAGIONERIA ECONOMATO"/>
    <x v="19"/>
    <m/>
    <s v="LIQUIDAZIONE FATTURE A FORNITORI E APPALTATORI  e gestione pagamenti"/>
    <n v="0.6"/>
    <n v="0.6"/>
    <n v="0"/>
    <n v="0.6"/>
    <n v="0.2"/>
    <n v="1.9999999999999998"/>
    <s v="BASSA"/>
    <s v="MOLTO ALTO"/>
    <s v="MEDIO"/>
    <n v="0.4"/>
    <n v="0.6"/>
    <n v="0.6"/>
    <n v="1"/>
    <n v="0.6"/>
    <n v="3.2"/>
    <s v="ALTO"/>
    <x v="0"/>
    <s v="APICALI E SUBORDINATI"/>
    <s v="Regolamento contabilità. Attività di Vigilanza sul Modello 231."/>
    <s v="Basso"/>
  </r>
  <r>
    <n v="46"/>
    <x v="7"/>
    <s v="25octies"/>
    <x v="24"/>
    <s v="Ricezione, occultamento di somme di denaro in contanti superiori al limite consentito dalla normativa antiriciclaggio, di cui è sconosciuta la provenienza."/>
    <s v="DIRIGENTE AREA AMMINISTRATIVA "/>
    <s v="UFF. RAGIONERIA ECONOMATO CANONI E MOROSITA' U.R.P."/>
    <x v="19"/>
    <m/>
    <s v="GESTIONE TESORERIA/CASSA: ricevimento pagamenti in contante da parte degli assegnatari (canoni e morosità)"/>
    <n v="0.2"/>
    <n v="0.4"/>
    <n v="0"/>
    <n v="0.4"/>
    <n v="0.2"/>
    <n v="1.2"/>
    <s v="BASSA"/>
    <s v="MOLTO ALTO"/>
    <s v="MEDIO"/>
    <n v="0.4"/>
    <n v="0.8"/>
    <n v="0.4"/>
    <n v="0.8"/>
    <n v="0.6"/>
    <n v="3.0000000000000004"/>
    <s v="MEDIO"/>
    <x v="0"/>
    <s v="APICALI E SUBORDINATI"/>
    <s v="Rischio residuo accettabile."/>
    <s v="Basso"/>
  </r>
  <r>
    <n v="47"/>
    <x v="7"/>
    <s v="25octies"/>
    <x v="25"/>
    <s v="Tale reato potrebbe essere commesso, in linea di principio, in caso di  pagamento, da parte dell'assegnatario acquirente dell'immobile, oggetto di vendita,  mediante l’impiego di denaro contante o di mezzi di pagamento non appropriati rispetto alla prassi comune, anche in caso di operazioni frazionate e/o pagamenti rateizzati."/>
    <s v="DIRETTORE DIRIGENTE AREA AMMINISTRATIVA"/>
    <s v="UFF. PATRIMONIO MANUTENZIONI ED ATTIVITA' ISPETTIVE"/>
    <x v="6"/>
    <m/>
    <s v="GESTIONE DELLE VENDITE DI ALLOGGI:_x000a_Risulta potenzialmente sensibile l'attività di:_x000a_- Pagamento dell'acquirente in violazione della normativa in materia di antiriciclaggio."/>
    <n v="0.4"/>
    <n v="0.8"/>
    <n v="0"/>
    <n v="0.2"/>
    <n v="0.2"/>
    <n v="1.6"/>
    <s v="BASSA"/>
    <s v="MOLTO ALTO"/>
    <s v="MEDIO"/>
    <n v="0.4"/>
    <n v="0.8"/>
    <n v="0.4"/>
    <n v="0.8"/>
    <n v="0.6"/>
    <n v="3.0000000000000004"/>
    <s v="MEDIO"/>
    <x v="0"/>
    <s v="APICALE"/>
    <s v="Rischio residuo accettabile."/>
    <s v="Basso"/>
  </r>
  <r>
    <n v="48"/>
    <x v="7"/>
    <s v="25octies"/>
    <x v="26"/>
    <s v="Tale reato potrebbe essere commesso, in linea di principio, in caso di trasferimento di contante (pari o superiore al limite previsto dalla normativa antiriciclaggio), anche se effettuato tramite operazioni frazionate._x000a_Tale reato potrebbe essere commesso, in linea di principio, in caso di impiego di denaro, proveniente da incassi avvenuti in contanti (di importo pari o superiore al limite previsto dalla normativa antiriciclaggio), di cui non si conosce la provenienza, in attività economico-finanziarie."/>
    <s v="DIRIGENTE AREA AMMINISTRATIVA"/>
    <s v="UFF. RAGIONERIA ECONOMATO"/>
    <x v="19"/>
    <s v="Gestione cassa: ricevimento pagamenti in contante da parte degli assegnatari (canoni e morosità)"/>
    <s v="GESTIONE TESORERIA_x000a_Tracciabilità dei flussi finanziari: operazioni di pagamento o di investimento"/>
    <n v="0.4"/>
    <n v="0.6"/>
    <n v="0"/>
    <n v="0.6"/>
    <n v="0.4"/>
    <n v="2"/>
    <s v="BASSA"/>
    <s v="MOLTO ALTO"/>
    <s v="MEDIO"/>
    <n v="0.4"/>
    <n v="0.6"/>
    <n v="0.6"/>
    <n v="0.8"/>
    <n v="0.6"/>
    <n v="3.0000000000000004"/>
    <s v="MEDIO"/>
    <x v="0"/>
    <s v="SUBORDINATO"/>
    <s v="Rischio residuo accettabile."/>
    <s v="Basso"/>
  </r>
  <r>
    <n v="49"/>
    <x v="7"/>
    <s v="25octies"/>
    <x v="27"/>
    <s v="Tale reato potrebbe essere commesso, in linea di principio, in caso di pagamento dei SAL all'impresa appaltatrice (e subappaltatrice nei casi previsti) in violazione delle norme in materia di tracciabilità dei flussi finanziari (L. 136/2010), ovvero con denaro contante. Conseguentemente la mancata segnalazione alle autorità di controllo di eventuali violazioni accertate a carico dell'appaltatore._x000a_Tale reato potrebbe configurarsi in linea di principio, contravvenendo all'obbligo della tracciabilità dei pagamenti,  pagando &quot;in nero&quot;, con fondi di provenienza illecita, non registrati e dichiarati dall'Ente, fornitori e/o professionisti, anche in fase di SAL. Il reato si concretizza attraverso  il vantaggio tratto dall'Ente nel risparmio generato da incassi non dichiarati e non registrati, reimpiegati in attività dell'Ente stesso."/>
    <s v="DIRIGENTE AREA TECNICA _x000a_RUP _x000a_DIRETTORE LAVORI"/>
    <s v="UFF. RAGIONERIA ECONOMATO"/>
    <x v="15"/>
    <s v="Gestione della contabilità"/>
    <s v="DIREZIONE LAVORI - GESTIONE DELLA CONTABILITA' DEI LAVORI_x000a_Tracciabilità dei flussi finanziari: pagamenti alle imprese in fase di SAL in violazione alle norme previste."/>
    <n v="0.6"/>
    <n v="0.4"/>
    <n v="0"/>
    <n v="0.6"/>
    <n v="0.4"/>
    <n v="2"/>
    <s v="BASSA"/>
    <s v="MOLTO ALTO"/>
    <s v="MEDIO"/>
    <n v="0.4"/>
    <n v="0.4"/>
    <n v="0.4"/>
    <n v="0.8"/>
    <n v="0.6"/>
    <n v="2.6"/>
    <s v="MEDIO"/>
    <x v="0"/>
    <s v="APICALI E SUBORDINATI"/>
    <s v="Rischio residuo accettabile."/>
    <s v="Basso"/>
  </r>
  <r>
    <n v="50"/>
    <x v="9"/>
    <s v="25quater"/>
    <x v="28"/>
    <s v="Assunzione di candidati che risultano essere dediti ad attività di terrorismo, destinati a rivestire ruoli di copertura all'interno della Struttura aziendale."/>
    <s v="C.D.A. DIRETTORE DIRIGENTE AREA AMMINISTRATIVA"/>
    <s v="UFF. RAGIONERIA ECONOMATO"/>
    <x v="8"/>
    <m/>
    <s v="PROCEDURE DI ASSUNZIONE- Selezione/assunzione personale: verifica preliminare sui requisiti del candidato."/>
    <n v="0.2"/>
    <n v="0.2"/>
    <n v="0"/>
    <n v="0.4"/>
    <n v="0.2"/>
    <n v="1"/>
    <s v="MOLTO BASSA"/>
    <s v="MOLTO ALTO"/>
    <s v="BASSO"/>
    <n v="0.4"/>
    <n v="0.6"/>
    <n v="0.4"/>
    <n v="0.8"/>
    <n v="0.6"/>
    <n v="2.8000000000000003"/>
    <s v="MEDIO"/>
    <x v="2"/>
    <s v="APICALE"/>
    <s v="Rischio residuo accettabile."/>
    <s v="Molto Basso"/>
  </r>
  <r>
    <n v="51"/>
    <x v="9"/>
    <s v="25quater"/>
    <x v="28"/>
    <s v="Fornire ospitalità, vitto o rifugio a soggetti che partecipano ad associazioni con finalità di terrorismo, anche internazionale, o di eversione dell'ordine democratico."/>
    <s v="DIRIGENTE AREA AMMINISTRATIVA"/>
    <s v="UFF. INQUILINATO AFFARI LEGALI"/>
    <x v="18"/>
    <m/>
    <s v="PROCEDURE DI GESTIONE UTENZA - Corretto adempimento degli obblighi in materia di antiterrorismo previsti dalla normativa vigente."/>
    <n v="0.6"/>
    <n v="0.4"/>
    <n v="0"/>
    <n v="0.6"/>
    <n v="0.2"/>
    <n v="1.8"/>
    <s v="BASSA"/>
    <s v="MOLTO ALTO"/>
    <s v="MEDIO"/>
    <n v="0.4"/>
    <n v="0.6"/>
    <n v="0.4"/>
    <n v="0.8"/>
    <n v="0.6"/>
    <n v="2.8000000000000003"/>
    <s v="MEDIO"/>
    <x v="0"/>
    <s v="SUBORDINATO"/>
    <s v="Rischio residuo accettabile."/>
    <s v="Basso"/>
  </r>
  <r>
    <n v="52"/>
    <x v="10"/>
    <s v="25quinquies"/>
    <x v="29"/>
    <s v="Detenzione di materiale pornografico, relativo a minori degli anni 18, su PC aziendale. Anche in assenza di un potenziale interesse/vantaggio per l'Ente tale fattispecie viene considerata in quanto particolarmente lesiva della reputazione aziendale."/>
    <s v="C.D.A. DIRETTORE DIRIGENTI"/>
    <s v="TUTTO IL PERSONALE AZIENDALE"/>
    <x v="0"/>
    <m/>
    <s v="UTILIZZO DEL SISTEMA INFORMATICO: Download da siti web classificati come pericolosi e non attinenti all'attività lavorativa aziendale. Salvataggio su pc aziendali di materiale pornografico tramite memorie esterne (es pen drive)."/>
    <n v="0.6"/>
    <n v="0.4"/>
    <n v="0"/>
    <n v="0.4"/>
    <n v="0.4"/>
    <n v="1.7999999999999998"/>
    <s v="BASSA"/>
    <s v="ALTO"/>
    <s v="BASSO"/>
    <n v="0.4"/>
    <n v="0.6"/>
    <n v="0.4"/>
    <n v="0.8"/>
    <n v="0.6"/>
    <n v="2.8000000000000003"/>
    <s v="MEDIO"/>
    <x v="2"/>
    <s v="SUBORDINATO"/>
    <s v="Regolamento aziendale in materia di utilizzo dei sistemi informatici aziendali._x000a_Implementazione sistemi di sicurezza fisica e logica sul sistema informativo."/>
    <s v="Molto Basso"/>
  </r>
  <r>
    <n v="53"/>
    <x v="10"/>
    <s v="25quinquies"/>
    <x v="30"/>
    <s v="Divulgazione, diffusione, distribuzione o pubblicizzaione di materiale pornografico, relativo a minori degli anni 18, utilizzando il PC aziendale. Utilizzo del PC aziendale per adescamento o sfruttamento sessuale di minori di anni 18. Anche in assenza di un potenziale interesse/vantaggio per l'Ente tale fattispecie viene considerata in quanto particolarmente lesiva della reputazione aziendale."/>
    <s v="C.D.A. DIRETTORE DIRIGENTI"/>
    <s v="TUTTO IL PERSONALE AZIENDALE"/>
    <x v="0"/>
    <m/>
    <s v="UTILIZZO DEL SISTEMA INFORMATICO: Download da siti web classificati come pericolosi e non attinenti all'attività lavorativa aziendale. Salvataggio su pc aziendali di materiale pornografico tramite memorie esterne (es pen drive)."/>
    <n v="0.6"/>
    <n v="0.4"/>
    <n v="0"/>
    <n v="0.4"/>
    <n v="0.4"/>
    <n v="1.7999999999999998"/>
    <s v="BASSA"/>
    <s v="ALTO"/>
    <s v="BASSO"/>
    <n v="0.4"/>
    <n v="0.6"/>
    <n v="0.4"/>
    <n v="0.8"/>
    <n v="0.6"/>
    <n v="2.8000000000000003"/>
    <s v="MEDIO"/>
    <x v="2"/>
    <s v="SUBORDINATO"/>
    <s v="Regolamento aziendale in materia di utilizzo dei sistemi informatici aziendali._x000a_Implementazione sistemi di sicurezza fisica e logica sul sistema informativo."/>
    <s v="Molto Basso"/>
  </r>
  <r>
    <n v="54"/>
    <x v="10"/>
    <s v="25quinquies"/>
    <x v="31"/>
    <s v="Il reato potrebbe concretizzarsi - in linea di principio - attraverso l'impiego/utilizzo di lavoratori, anche mediante l'attività di intermediazione, sottoponendoli a condizioni di sfruttamento, approfittando del loro stato di bisogno._x000a_Per condizioni di sfruttamento si intende, a titolo indicativo e non esaustivo:_x000a_- la corresponsione di retribuzioni difformi dai CCNL di riferimento, o comunque sproporzionata rispetto alla qualità e quantità del lavoro prestato;_x000a_- la violazione della normativa relativa all'orario di lavoro, ai periodi di riposo, al riposo settimanale, all'aspettativa obbligatoria, alle ferie;_x000a_- la violazione della normativa in materia di sicurezza sui luoghi di lavoro._x000a_"/>
    <s v="DIRETTORE LAVORI RUP C.S.E.RESP. "/>
    <m/>
    <x v="17"/>
    <s v="Sicurezza sui luoghi di lavoro;_x000a_"/>
    <s v="STIPULA DI CONTRATTI CON SOCIETA' TERZE E IMPRESE APPALTATRICI PER LA FORNITURA DI LAVORO/BENI  E/O SERVIZI _x000a_- Selezione, stipula ed esecuzione dei contratti con Società fornitrici (anche imprese appaltatrici) di lavori e/o servizi operativi;_x000a_- Ricorso all'istituto del distacco dei lavoratori da altre aziende, da parte di imprese appaltatrici di lavori/forniture e servizi."/>
    <n v="0.6"/>
    <n v="0.2"/>
    <n v="0"/>
    <n v="0.6"/>
    <n v="0.4"/>
    <n v="1.7999999999999998"/>
    <s v="BASSA"/>
    <s v="MOLTO ALTO"/>
    <s v="MEDIO"/>
    <n v="0.6"/>
    <n v="0.8"/>
    <n v="0.8"/>
    <n v="0.8"/>
    <n v="0.8"/>
    <n v="3.8"/>
    <s v="ALTO"/>
    <x v="0"/>
    <m/>
    <s v="Attività di Vigilanza sul Modello 231."/>
    <s v="Basso"/>
  </r>
  <r>
    <n v="55"/>
    <x v="11"/>
    <s v="25septies"/>
    <x v="32"/>
    <s v="Violazione e/o inosservanza  delle norme antinfortunistiche e sulla tutela dell'igiene e della salute sul lavoro, potenziale carenza organizzativa derivante da mancato stanziamento delle risorse finanziarie adeguate o mancato aggiornamento delle misure di prevenzione e protezione che abbiano cagionato la morte  di un qualsiasi soggetto presente presso i cantieri mobili di cui l'Ente è stazione appaltante. Potenziale carenza organizzativa derivante da mancato stanziamento di risorse finanziarie per la gestione dei rischi in ambito SPP, con conseguente riscontro di morte  presso i cantieri mobili di cui l'Ente è stazione appaltante. In riferimento all'attività sensibile, il reato può concretizzarsi, nell'ambito dell'attività di coordinamento e controllo della sicurezza in cantiere,  nel mancato assolvimento degli obblighi di controllo in materia di Salute e Sicurezza da parte del CSE."/>
    <s v="COORDINATORE DELLA SICUREZZA DIRETTORE LAVORI RUP"/>
    <m/>
    <x v="15"/>
    <m/>
    <s v="SPP &amp; DIREZIONE LAVORI- Adempimenti in materia di sicurezza e salute del lavoro nei cantieri mobili, Notifica preliminare, elaborazione PSC, verifica POS delle imprese, coordinamento della sicurezza in cantiere, controlli ed ispezioni in cantiere sul rispetto della normativa antinfortunistica da parte delle imprese, gestione ordini di servizio in base alle anomalie segnalate, segnalazioni agli organi competenti._x000a_"/>
    <n v="0.6"/>
    <n v="0.8"/>
    <n v="0"/>
    <n v="0.8"/>
    <n v="0.4"/>
    <n v="2.6"/>
    <s v="MEDIA"/>
    <s v="MOLTO ALTO"/>
    <s v="ALTO"/>
    <n v="0.4"/>
    <n v="0.4"/>
    <n v="0.4"/>
    <n v="0.6"/>
    <n v="0.6"/>
    <n v="2.4000000000000004"/>
    <s v="MEDIO"/>
    <x v="1"/>
    <s v="APICALE"/>
    <s v="Attuazione protocollo d'intesa per la sicurezza e regolarità dei cantieri edili della provincia di BELLUNO._x000a_Rafforzamento controlli sulla sicurezza nei cantieri previsti dal protocollo."/>
    <s v="Basso"/>
  </r>
  <r>
    <n v="56"/>
    <x v="11"/>
    <s v="25septies"/>
    <x v="32"/>
    <s v="Violazione e/o inosservanza  delle norme antinfortunistiche e sulla tutela dell'igiene e della salute sul lavoro, potenziale carenza organizzativa derivante da mancato stanziamento delle risorse finanziarie adeguate o mancato aggiornamento delle misure di prevenzione e protezione che abbiano cagionato la morte  di un qualsiasi soggetto presente presso i luoghi di lavoro dell'Ente._x000a_Potenziale carenza organizzativa derivante da mancato stanziamento di risorse finanziarie per la gestione dei rischi in ambito SPP, con conseguente riscontro di morte  sul luogo di lavoro.  In riferimento all'attività sensibile, il reato può concretizzarsi,  sia nell'ambito dell'attività di coordinamento e controllo della sicurezza in cantiere,  nel mancato assolvimento degli obblighi di controllo in materia di Salute e Sicurezza da parte del CSE, sia nell'ambito dell'attività aziendale, in particolare nella mancata osservanza ad adempimenti di cui al T.U.S."/>
    <s v="DATORE DI LAVORO RESPONSABILE SPP DIRETTORE PREPOSTI"/>
    <m/>
    <x v="21"/>
    <m/>
    <s v="SPP - Adempimenti in materia di sicurezza e salute del lavoro, Nomina RSPP e medico competente, determinazione del budget per la sicurezza, Elaborazione ed aggiornamento DVR per tutti i rischi aziendali, DUVRI, individuazione e formazione RESPONSABILI DI AREA e preposti, formazione ed informazione ai dipendenti e collaboratori, fornitura DPI adeguati al rischio. Formazione ed informazione ai dipendenti operanti presso cantieri mobili esterni (Es. Ufficio Direzione Lavori, Coordinatore Sicurezza, collaudatori, ecc.), gestione rapporti con consulenti esterni, adempimenti in materia di rpevenzione incendio e primo soccorso, manutenzione attrezzature ed impianti presso le sedi di lavoro, ecc._x000a_"/>
    <n v="0.4"/>
    <n v="0.4"/>
    <n v="0"/>
    <n v="0.8"/>
    <n v="0.4"/>
    <n v="2"/>
    <s v="BASSA"/>
    <s v="MOLTO ALTO"/>
    <s v="MEDIO"/>
    <n v="0.4"/>
    <n v="0.6"/>
    <n v="0.4"/>
    <n v="0.8"/>
    <n v="0.6"/>
    <n v="2.8000000000000003"/>
    <s v="MEDIO"/>
    <x v="0"/>
    <s v="APICALE"/>
    <s v="Attuazione protocollo d'intesa per la sicurezza e regolarità dei cantieri edili della provincia di BELLUNO"/>
    <s v="Basso"/>
  </r>
  <r>
    <n v="57"/>
    <x v="12"/>
    <s v="25ter"/>
    <x v="33"/>
    <s v="Il Dirigente o il responsabile, nel corso dell'istruttoria per la vendita di un alloggio, con artifici o raggiri ne altera la stima del valore dell'immobile oggetto di vendita, generando un interesse/vantaggio patrimoniale per l'ente, che si riflette anche nell'esposizione dei dati di bilancio dell'Ente medesimo."/>
    <s v="C.D.A. _x000a_DIRETTORE _x000a_DIRIGENTE AREA TECNICA"/>
    <s v="UFF. PATRIMONIO MANUTENZIONI ED ATTIVITA' ISPETTIVE"/>
    <x v="6"/>
    <m/>
    <s v="GESTIONE DELLE VENDITE DI ALLOGGI: potenziali attività sensibili:_x000a_- Stima del prezzo di vendita_x000a_- Predisposizione atto di approvazione stime_x000a_Il reato si realizza attraverso il calcolo di un prezzo di cessione non congruo rispetto ai parametri previsti"/>
    <n v="0.4"/>
    <n v="0.8"/>
    <n v="0"/>
    <n v="0.8"/>
    <n v="0.6"/>
    <n v="2.6"/>
    <s v="MEDIA"/>
    <s v="MEDIO"/>
    <s v="MEDIO"/>
    <n v="0.6"/>
    <n v="0.8"/>
    <n v="0.4"/>
    <n v="0.8"/>
    <n v="0.6"/>
    <n v="3.1999999999999997"/>
    <s v="ALTO"/>
    <x v="0"/>
    <s v="APICALI E SUBORDINATI"/>
    <s v="Implementazione procedura sulle vendite rafforzando i controlli in fase di stima del bene."/>
    <s v="Basso"/>
  </r>
  <r>
    <n v="58"/>
    <x v="12"/>
    <s v="25ter"/>
    <x v="34"/>
    <s v="Il rischio potenziale potrebbe concretizzarsi, in via residuale rispetto ai reati di corruzione-induzione indebita, nell'ipotesi in cui il vertice dell'Ente offra/prometta denaro o altra utilità al vertice della controparte societaria con cui è in atto un contenzioso, al fine di aggiudicarsi la vittoria dello stesso oppure di addivenire ad un compromesso per chiuderlo._x000a_Nell'ipotesi di istigazione alla corruzione tra privati, il reato si configurerebbe anche nel caso in cui la controparte non accettasse l'offerta/dazione di denaro e/o altra utilità"/>
    <s v="C.D.A.  DIRETTORE"/>
    <s v="UFF. INQUILINATO AFFARI LEGALI"/>
    <x v="12"/>
    <s v="Affidamento di incarichi di consulenza o collaborazione, assunzione di personale, approvvigionamenti, autorizzazione ai subappalti"/>
    <s v="LITI E TRANSAZIONI_x000a_Gestione e monitoraggio del contenzioso con controparti societarie"/>
    <n v="0.4"/>
    <n v="0.6"/>
    <n v="0"/>
    <n v="0.6"/>
    <n v="0.4"/>
    <n v="2"/>
    <s v="BASSA"/>
    <s v="MOLTO ALTO"/>
    <s v="MEDIO"/>
    <n v="0.6"/>
    <n v="0.6"/>
    <n v="0.6"/>
    <n v="0.8"/>
    <n v="0.8"/>
    <n v="3.3999999999999995"/>
    <s v="ALTO"/>
    <x v="0"/>
    <s v="APICALE"/>
    <s v="Attuazione delle misure previste nel Piano di prevenzione della corruzione. Attività di Vigilanza sul Modello 231."/>
    <s v="Basso"/>
  </r>
  <r>
    <n v="59"/>
    <x v="12"/>
    <s v="25ter"/>
    <x v="34"/>
    <s v="Il rischio potenziale potrebbe concretizzarsi, in via del tutto residuale, nell'ipotesi in cui un esponente dell'Azienda offra/prometta denaro o altra utilità ad un funzionario di una società immobliare o di un istituto, nel corso della trattativa per la vendita di un alloggio non ricadente nella categoria di ERP._x000a_Nell'ipotesi di istigazione alla corruzione tra privati, il reato si configurerebbe anche nel caso in cui la controparte non accettasse l'offerta/dazione di denaro e/o altra utilità"/>
    <s v="C.D.A. DIRETTORE DIRIGENTE AREA AMMINISTRATIVA"/>
    <s v="UFF. PATRIMONIO MANUTENZIONI ED ATTIVITA' ISPETTIVE"/>
    <x v="6"/>
    <m/>
    <s v="ATTIVITA' IMMOBILIARE, NON CARATTERISTICA DELLA GESTIONE ERP. Vendite di immobili o alloggi destinati a società/istituti."/>
    <n v="0.2"/>
    <n v="0.4"/>
    <n v="0"/>
    <n v="0.6"/>
    <n v="0.4"/>
    <n v="1.6"/>
    <s v="BASSA"/>
    <s v="MOLTO ALTO"/>
    <s v="MEDIO"/>
    <n v="0.6"/>
    <n v="0.6"/>
    <n v="0.6"/>
    <n v="0.8"/>
    <n v="0.8"/>
    <n v="3.3999999999999995"/>
    <s v="ALTO"/>
    <x v="0"/>
    <s v="APICALI E SUBORDINATI"/>
    <s v=" Attività di Vigilanza sul Modello 231._x000a_Attuazione delle misure previste nel Piano di prevenzione della corruzione."/>
    <s v="Molto Basso"/>
  </r>
  <r>
    <n v="60"/>
    <x v="12"/>
    <s v="25ter"/>
    <x v="34"/>
    <s v="Il rischio potenziale potrebbe concretizzarsi, in via del tutto residuale, nell'ipotesi in cui un esponente dell'Ente offra/prometta denaro o altra utilità ad un valutatore dell’Ente di Certificazione affinchè questi ometta eventuali non conformità e/o contestazioni che avrebbero determinato la perdita del certificato, emesso dall’Ente di Certificazione._x000a_Nell'ipotesi di istigazione alla corruzione tra privati, il reato si configurerebbe anche nel caso in cui la controparte non accettasse l'offerta/dazione di denaro e/o altra utilità"/>
    <s v="C.D.A. DIRETTORE DIRIGENTE AREA AMMINISTRATIVA"/>
    <m/>
    <x v="22"/>
    <s v="Affidamento di incarichi di consulenza o collaborazione, assunzione di personale, approvvigionamenti, autorizzazione ai subappalti"/>
    <s v="RAPPORTI CONTRATTUALI_x000a_Gestione rapporti con Enti di Certificazione"/>
    <n v="0.2"/>
    <n v="0.2"/>
    <n v="0"/>
    <n v="0.6"/>
    <n v="0.4"/>
    <n v="1.4"/>
    <s v="BASSA"/>
    <s v="MOLTO ALTO"/>
    <s v="MEDIO"/>
    <n v="0.6"/>
    <n v="0.6"/>
    <n v="0.4"/>
    <n v="0.8"/>
    <n v="0.8"/>
    <n v="3.2"/>
    <s v="ALTO"/>
    <x v="0"/>
    <s v="APICALI E SUBORDINATI"/>
    <s v="Attuazione delle misure previste nel Piano di prevenzione della corruzione. Attività di Vigilanza sul Modello 231."/>
    <s v="Molto Basso"/>
  </r>
  <r>
    <n v="61"/>
    <x v="12"/>
    <s v="25ter"/>
    <x v="34"/>
    <s v="Il rischio potenziale potrebbe concretizzarsi, in via del tutto residuale, nell'ipotesi in cui un esponente dell'Ente offra/prometta denaro o altra utilità ad un perito dell'Assicurazione affinchè questi ometta eventuali non conformità e/o contestazioni che avrebbero determinato la stima del danno e/o la perdita del risarcimento richiesto dall'azienda, oppure la stima del danno che l'azienda è tenuta a risarcire a terzi._x000a_Nell'ipotesi di istigazione alla corruzione tra privati, il reato si configurerebbe anche nel caso in cui la controparte non accettasse l'offerta/dazione di denaro e/o altra utilità"/>
    <s v="C.D.A. DIRETTORE DIRIGENTI"/>
    <s v="RESPONSABILI DI UFFICIO"/>
    <x v="22"/>
    <s v="Affidamento di incarichi di consulenza o collaborazione, assunzione di personale, approvvigionamenti, autorizzazione ai subappalti"/>
    <s v="RAPPORTI CONTRATTUALI_x000a_Gestione dei rapporti con Istituti di Assicurazione e/o loro periti, nell'ambito della stima di un danno: ad es. ad un immobile, danno per responsabilità civile, etc."/>
    <n v="0.4"/>
    <n v="0.4"/>
    <n v="0"/>
    <n v="0.6"/>
    <n v="0.4"/>
    <n v="1.7999999999999998"/>
    <s v="BASSA"/>
    <s v="MOLTO ALTO"/>
    <s v="MEDIO"/>
    <n v="0.6"/>
    <n v="0.6"/>
    <n v="0.4"/>
    <n v="0.8"/>
    <n v="0.8"/>
    <n v="3.2"/>
    <s v="ALTO"/>
    <x v="0"/>
    <s v="APICALI E SUBORDINATI"/>
    <s v="Attuazione delle misure previste nel Piano di prevenzione della corruzione. Attività di Vigilanza sul Modello 231."/>
    <s v="Molto Basso"/>
  </r>
  <r>
    <n v="62"/>
    <x v="12"/>
    <s v="25ter"/>
    <x v="34"/>
    <s v="Il rischio potenziale potrebbe concretizzarsi, in via del tutto residuale, nell'ipotesi in cui un esponente dell'Azienda offra/prometta denaro o altra utilità ad un funzionario di un Istituto creditizio al fine di indurlo alla valutazione positiva della pratica in istruttoria e conseguentemente alla erogazione del finanziamento richiesto._x000a_Nell'ipotesi di istigazione alla corruzione tra privati, il reato si configurerebbe anche nel caso in cui la controparte non accettasse l'offerta/dazione di denaro e/o altra utilità"/>
    <s v="C.D.A.  DIRIGENTE AREA AMMINISTRATIVA"/>
    <m/>
    <x v="22"/>
    <s v="Affidamento di incarichi di consulenza o collaborazione, assunzione di personale, approvvigionamenti, autorizzazione ai subappalti"/>
    <s v="RAPPORTI CONTRATTUALI_x000a_Gestione dei rapporti con Istituti di credito, nell'ambito della richiesta di un finanziamento, mutuo, linea di credito, etc."/>
    <n v="0.4"/>
    <n v="0.6"/>
    <n v="0"/>
    <n v="0.6"/>
    <n v="0.4"/>
    <n v="2"/>
    <s v="BASSA"/>
    <s v="MOLTO ALTO"/>
    <s v="MEDIO"/>
    <n v="0.6"/>
    <n v="0.6"/>
    <n v="0.4"/>
    <n v="0.8"/>
    <n v="0.8"/>
    <n v="3.2"/>
    <s v="ALTO"/>
    <x v="0"/>
    <s v="APICALI E SUBORDINATI"/>
    <s v="Attuazione delle misure previste nel Piano di prevenzione della corruzione. Attività di Vigilanza sul Modello 231."/>
    <s v="Molto Basso"/>
  </r>
  <r>
    <n v="63"/>
    <x v="12"/>
    <s v="25ter"/>
    <x v="35"/>
    <s v="ll reato può concretizzarsi in ipotesi di concorso attivo con la funzione qualificata per la commissione del reato, attraverso l'induzione in errore di Soci o il Pubblico circa la situazione economica, patrimoniale  e finanziaria, al fine di trarne un ingiusto profitto per l'Ente, attraverso la modifica/alterazione di dati contabili presenti nel sistema informatico, fornendo una rappresentazione della realtà economico-finanziaria patrimoniale dell'Ente non rispondente al vero; oppure attraverso l'iscrizione di poste contabili/operazioni inesistenti o di valore difforme da quello reale; oppure attraverso occultamento di fatti rilevanti tali da mutare  la rappresentazione delle effettive condizioni economiche dell'Ente."/>
    <s v="C.D.A. _x000a_DIRETTORE _x000a_DIRIGENTE AREA AMMINISTRATIVA"/>
    <s v="UFF. RAGIONERIA ECONOMATO, CONSULENTE ESTERNO"/>
    <x v="20"/>
    <s v="CALCOLO E GESTIONE DEL CANONE DI LOCAZIONE E BOLLETTAZIONE - VENDITE"/>
    <s v="CONTABILITA' E PREDISPOSIZIONE DEL BILANCIO - Coordinamento e gestione della contabilità generale, con particolare riferimento alle attività di: rilevazione, classificazione e controllo di tutti i fatti gestionali aventi riflessi amm.vi, finanziari, economici; corretta tenuta dei rapporti amm.vi con i terzi (clienti, fornitori e consulenti); gestione amm.va e contabile dei cespiti; accertamento delle poste valutative quali crediti e fondi rischi; accertamenti di tutti gli altri fatti amm.vi in corso d'anno (es. costi del personale, finanziamenti attivi e passivi, interessi); verifica dati provenienti dal sistema gestionale aziendale. Corretto calcolo delle imposte da versare."/>
    <n v="0.4"/>
    <n v="0.8"/>
    <n v="0"/>
    <n v="0.2"/>
    <n v="0.4"/>
    <n v="1.8000000000000003"/>
    <s v="BASSA"/>
    <s v="MEDIO"/>
    <s v="BASSO"/>
    <n v="0.6"/>
    <n v="0.6"/>
    <n v="0.4"/>
    <n v="0.8"/>
    <n v="0.6"/>
    <n v="3.0000000000000004"/>
    <s v="MEDIO"/>
    <x v="2"/>
    <s v="SUBORDINATO"/>
    <s v="Rischio residuo accettabile."/>
    <s v="Molto Basso"/>
  </r>
  <r>
    <n v="64"/>
    <x v="12"/>
    <s v="25ter"/>
    <x v="36"/>
    <s v="Il reato può concretizzarsi in ipotesi di concorso attivo con la funzione qualificata per la commissione del reato, attraverso l'utilizzo improprio delle utilità patrimoniali al fine di trarne un ingiusto profitto, a seguito di aumenti di capitale."/>
    <s v="-"/>
    <s v="UFF. RAGIONERIA ECONOMATO"/>
    <x v="20"/>
    <m/>
    <s v="CONCORSO ATTIVO  insieme all'autore del reato nella predisposizione di situazioni patrimoniali funzionali alla realizzazione di: operazioni di aumento/riduzione del capitale sociale; altre operazioni su quote sociali; altre operazioni straordinarie."/>
    <n v="0.2"/>
    <n v="0.8"/>
    <n v="0"/>
    <n v="0.4"/>
    <n v="0.4"/>
    <n v="1.7999999999999998"/>
    <s v="BASSA"/>
    <s v="MEDIO"/>
    <s v="BASSO"/>
    <n v="0.6"/>
    <n v="0.6"/>
    <n v="0.4"/>
    <n v="0.4"/>
    <n v="0.6"/>
    <n v="2.6"/>
    <s v="MEDIO"/>
    <x v="2"/>
    <s v="SUBORDINATO"/>
    <s v="Rischio residuo accettabile."/>
    <s v="Molto Basso"/>
  </r>
  <r>
    <n v="65"/>
    <x v="12"/>
    <s v="25ter"/>
    <x v="36"/>
    <s v="Il reato può concretizzarsi con la funzione qualificata per la commissione del reato, attraverso l'utilizzo improprio delle utilità patrimoniali al fine di trarne un ingiusto profitto, a seguito di aumenti di capitale."/>
    <s v="C.D.A. _x000a_DIRETTORE _x000a_DIRIGENTE AREA AMMINISTRATIVA"/>
    <s v="UFF. RAGIONERIA ECONOMATO, CONSULENTE ESTERNO"/>
    <x v="20"/>
    <m/>
    <s v="CONTABILITA' E PREDISPOSIZIONE DEL BILANCIO -Predisposizione di situazioni patrimoniali funzionali alla realizzazione di: operazioni di aumento/riduzione del capitale sociale; altre operazioni su quote sociali o altre operazioni straordinarie."/>
    <n v="0.6"/>
    <n v="1"/>
    <n v="0"/>
    <n v="0.8"/>
    <n v="0.4"/>
    <n v="2.8000000000000003"/>
    <s v="MEDIA"/>
    <s v="MEDIO"/>
    <s v="MEDIO"/>
    <n v="0.6"/>
    <n v="0.6"/>
    <n v="0.4"/>
    <n v="0.8"/>
    <n v="0.6"/>
    <n v="3.0000000000000004"/>
    <s v="MEDIO"/>
    <x v="0"/>
    <s v="APICALE"/>
    <s v="Rischio residuo accettabile."/>
    <s v="Basso"/>
  </r>
  <r>
    <n v="66"/>
    <x v="12"/>
    <s v="25ter"/>
    <x v="37"/>
    <s v="Impedire/ostacolare in ipotesi di concorso attivo con la funzione qualificata per la commissione del reato,  lo svolgimento dell'attività dei sindaci revisori: nelle operazioni di verifica e nello svolgimento delle attività di controllo agli stessi riservate dalla legge; nelle operazioni di verifica sulla correttezza e completezza delle poste di bilancio. Altri organi (interni ed esterni) nelle attività di controllo loro riservate da legge o regolamenti."/>
    <s v="-"/>
    <s v="UFF. RAGIONERIA ECONOMATO"/>
    <x v="20"/>
    <m/>
    <s v="CONTABILITA' E PREDISPOSIZIONE DEL BILANCIO - Concorso attivo insieme all'autore del reato nella gestione delle scritture contabili e dei libri sociali. Rapporti con gli organi di controllo (Sindaco Revisore), relativamente alle verifiche sulla gestione amministrativa/contabile e sul bilancio di esercizio e nelle attività di verifica della gestione aziendale."/>
    <n v="0.4"/>
    <n v="0.6"/>
    <n v="0"/>
    <n v="0.2"/>
    <n v="0.4"/>
    <n v="1.6"/>
    <s v="BASSA"/>
    <s v="MEDIO"/>
    <s v="BASSO"/>
    <n v="0.6"/>
    <n v="0.6"/>
    <n v="0.4"/>
    <n v="0.4"/>
    <n v="0.6"/>
    <n v="2.6"/>
    <s v="MEDIO"/>
    <x v="2"/>
    <s v="SUBORDINATO"/>
    <s v="Rischio residuo accettabile."/>
    <s v="Molto Basso"/>
  </r>
  <r>
    <n v="67"/>
    <x v="12"/>
    <s v="25ter"/>
    <x v="37"/>
    <s v="Impedire/ostacolare lo svolgimento dell'attività di: Sindaci nelle operazioni di verifica e nello svolgimento delle attività di controllo agli stessi riservate dalla legge.; Revisori nelle operazioni di verifica sulla correttezza e completezza delle poste di bilancio. Altri organi (interni ed esterni) nelle attività di controllo loro riservate da legge o regolamenti."/>
    <s v="C.D.A. DIRETTORE DIRIGENTI"/>
    <s v="RESPONSABILI DI UFFICIO"/>
    <x v="20"/>
    <m/>
    <s v="CONTABILITA' E PREDISPOSIZIONE DEL BILANCIO - Gestione delle scritture contabili e dei libri sociali. Rapporti con gli organi di controllo  Sindaco Revisore), relativamente alle verifiche sulla gestione amministrativa/contabile e sul bilancio di esercizio e nelle attività di verifica della gestione aziendale."/>
    <n v="0.6"/>
    <n v="1"/>
    <n v="0"/>
    <n v="0.8"/>
    <n v="0.4"/>
    <n v="2.8000000000000003"/>
    <s v="MEDIA"/>
    <s v="MEDIO"/>
    <s v="MEDIO"/>
    <n v="0.6"/>
    <n v="0.6"/>
    <n v="0.4"/>
    <n v="0.8"/>
    <n v="0.6"/>
    <n v="3.0000000000000004"/>
    <s v="MEDIO"/>
    <x v="0"/>
    <s v="APICALI E SUBORDINATI"/>
    <s v="Rischio residuo accettabile."/>
    <s v="Basso"/>
  </r>
  <r>
    <n v="68"/>
    <x v="12"/>
    <s v="25ter"/>
    <x v="38"/>
    <s v="Tale reato potrebbe configurarsi in ipotesi di concorso attivo in in caso di:_x000a_- Esposizione di dati idonei a pregiudicare i diritti dei Creditori in occasione di fusioni/scissioni o riduzioni di capitale, creazione di società controllate, anche in concorso con altri soggetti;_x000a_- Adozione di procedure, in occasione di fusioni, scissioni, riduzioni di capitale e altre operazioni straordinarie, che violano i diritti previsti dalla legge a favore dei Creditori in relazione a tali operazioni. Finalità del reato: ottenere un vantaggio dalle nuove condizioni derivanti dall'operazione straordinaria posta in essere."/>
    <s v="DIRETTORE _x000a_DIRIGENTE AREA AMMINISTRATIVA"/>
    <s v="UFF. RAGIONERIA ECONOMATO, CONSULENTE ESTERNO"/>
    <x v="20"/>
    <m/>
    <s v="CONTABILITA' E PREDISPOSIZIONE DEL BILANCIO - Collaborazione e supporto all'Organo Amministrativo nella predisposizione di situazioni patrimoniali funzionali alla realizzazione di: operazioni di aumento/riduzione del capitale sociale e/o di altre operazioni straordinarie (ad es. fusioni, scissioni)."/>
    <n v="0.4"/>
    <n v="0.8"/>
    <n v="0"/>
    <n v="0.6"/>
    <n v="0.4"/>
    <n v="2.2000000000000002"/>
    <s v="MEDIA"/>
    <s v="MEDIO"/>
    <s v="MEDIO"/>
    <n v="0.6"/>
    <n v="0.6"/>
    <n v="0.4"/>
    <n v="0.8"/>
    <n v="0.6"/>
    <n v="3.0000000000000004"/>
    <s v="MEDIO"/>
    <x v="0"/>
    <s v="SUBORDINATO"/>
    <s v="Rischio residuo accettabile."/>
    <s v="Basso"/>
  </r>
  <r>
    <n v="69"/>
    <x v="12"/>
    <s v="25ter"/>
    <x v="38"/>
    <s v="Tale reato potrebbe configurarsi in caso di:_x000a_- Esposizione di dati idonei a pregiudicare i diritti dei Creditori in occasione di fusioni/scissioni o riduzioni di capitale, creazione di società controllate, anche in concorso con altri soggetti;_x000a_- Adozione di procedure, in occasione di fusioni, scissioni, riduzioni di capitale e altre operazioni straordinarie, che violano i diritti previsti dalla legge a favore dei Creditori in relazione a tali operazioni. Finalità del reato: ottenere un vantaggio dalle nuove condizioni derivanti dall'operazione straordinaria posta in essere."/>
    <s v="C.D.A. _x000a_DIRETTORE _x000a_DIRIGENTE AREA AMMINISTRATIVA"/>
    <s v="UFF. RAGIONERIA ECONOMATO, CONSULENTE ESTERNO"/>
    <x v="20"/>
    <m/>
    <s v="CONTABILITA' E PREDISPOSIZIONE DEL BILANCIO - Predisposizione di situazioni patrimoniali funzionali alla realizzazione di: operazioni di aumento/riduzione del capitale sociale e/o di altre operazioni straordinarie (ad es. fusioni, scissioni, creazione di società controllate)."/>
    <n v="0.6"/>
    <n v="1"/>
    <n v="0"/>
    <n v="0.8"/>
    <n v="0.4"/>
    <n v="2.8000000000000003"/>
    <s v="MEDIA"/>
    <s v="MEDIO"/>
    <s v="MEDIO"/>
    <n v="0.6"/>
    <n v="0.6"/>
    <n v="0.4"/>
    <n v="0.8"/>
    <n v="0.6"/>
    <n v="3.0000000000000004"/>
    <s v="MEDIO"/>
    <x v="0"/>
    <s v="APICALE"/>
    <s v="Rischio residuo accettabile."/>
    <s v="Basso"/>
  </r>
  <r>
    <n v="70"/>
    <x v="12"/>
    <s v="25ter"/>
    <x v="39"/>
    <s v="Ostacolo all'esercizio delle funzioni di vigilanza, negli obblighi di comunicazione attraverso: ad es. esposizione di fatti materiali non rispondenti al vero sulla situazione economica; occultamento fraudolento di fatti che la  società avrebbe dovuto comunicare in riferimento alla propria situazione economica, finanziaria, patrimoniale; assunzione di condotte ostruzionistiche, mancata collaborazione, omissione di comunicazioni dovute nei confronti delle Autorità di vigilanza. Il reato, in riferimento all'attività sensibile,  può concretizzarsi, in lInea di principio, con il mancato assolvimento degli obblighi di comunicazione all'ANAC, nell'ambito della gestione degli appalti e della contabilità lavori, al Garante Privacy, alla Corte dei Conti in caso di accertamenti/indagini o altre autorità di vigilanza."/>
    <s v="C.D.A. DIRETTORE RUP DIRIGENTE AREA AMMINISTRATIVA "/>
    <m/>
    <x v="16"/>
    <m/>
    <s v="RAPPORTI CON LE AUTORITA' DI VIGILANZA (Es. Banca d'Italia, Corte dei Conti, ANAC, Garante Privacy) e gestione delle comunicazioni e delle informazioni  ad esse dirette, anche in occasione di verifiche ispettive, accertamenti e procedimenti._x000a_"/>
    <n v="0.4"/>
    <n v="0.6"/>
    <n v="0"/>
    <n v="0.8"/>
    <n v="0.2"/>
    <n v="2"/>
    <s v="BASSA"/>
    <s v="MEDIO"/>
    <s v="BASSO"/>
    <n v="0.6"/>
    <n v="0.4"/>
    <n v="0.4"/>
    <n v="0.8"/>
    <n v="0.4"/>
    <n v="2.6"/>
    <s v="MEDIO"/>
    <x v="2"/>
    <s v="APICALE"/>
    <s v="_x000a_Attuazione delle misure previste nel Piano di prevenzione della corruzione. Implementazione delle procedure sugli adempimenti informativi in materia di gare ed appalti (verso ANAC)."/>
    <s v="Molto Basso"/>
  </r>
  <r>
    <n v="71"/>
    <x v="13"/>
    <s v="25undecies"/>
    <x v="40"/>
    <s v="Il reato potrebbe realizzarsi a seguito di omesso controllo/vigilanza, da parte delle funzioni della Stazione Appaltante preposte, circa la selezione da parte dell'impresa appaltatrice, del Fornitore deputato al servizio di raccolta, trasporto e smaltimento rifiuti del Cantiere, e conseguente rilevazione in capo allo stesso di assenza di autorizzazione idonea all'attività svolta."/>
    <s v="DIRIGENTE AREA TECNICA _x000a_RUP _x000a_DIRETTORE LAVORI"/>
    <s v="UFF. PATRIMONIO MANUTENZIONI ED ATTIVITA' ISPETTIVE"/>
    <x v="15"/>
    <m/>
    <s v="DIREZIONE LAVORI - Controllo da parte della Direzione Lavori del corretto adempimento da parte dell'appaltatore agli obblighi di smaltimento dei rifiuti prodotti in cantiere."/>
    <n v="0.6"/>
    <n v="0.4"/>
    <n v="0"/>
    <n v="0.8"/>
    <n v="0.4"/>
    <n v="2.2000000000000002"/>
    <s v="MEDIA"/>
    <s v="MEDIO"/>
    <s v="MEDIO"/>
    <n v="0.4"/>
    <n v="0.4"/>
    <n v="0.4"/>
    <n v="0.8"/>
    <n v="0.6"/>
    <n v="2.6"/>
    <s v="MEDIO"/>
    <x v="0"/>
    <s v="APICALE"/>
    <s v="Rafforzamento controlli ambientali in fase di DL previsti nelle procedure procedura. Revisione capitolato d'appalto in materia di obblighi ambientali dell'appaltatore."/>
    <s v="Basso"/>
  </r>
  <r>
    <n v="72"/>
    <x v="13"/>
    <s v="25undecies"/>
    <x v="41"/>
    <s v="Il reato potrebbe realizzarsi a seguito di mancata comunicazione agliorgani competenti per legge, di eventi che possano contaminare il sito o eventi che evidenziano un inquinamento pregresso dello stesso."/>
    <s v="DIRIGENTE AREA TECNICA _x000a_RUP _x000a_DIRETTORE LAVORI"/>
    <s v="UFF. PATRIMONIO MANUTENZIONI ED ATTIVITA' ISPETTIVE"/>
    <x v="15"/>
    <m/>
    <s v="DIREZIONE LAVORI - Gestione dei controlli in cantiere inerenti gli adempimenti ambientali a carico delle ditte appaltatrici nel corso delle lavorazioni."/>
    <n v="0.2"/>
    <n v="0.4"/>
    <n v="0"/>
    <n v="0.8"/>
    <n v="0.4"/>
    <n v="1.8000000000000003"/>
    <s v="BASSA"/>
    <s v="MEDIO"/>
    <s v="BASSO"/>
    <n v="0.4"/>
    <n v="0.4"/>
    <n v="0.4"/>
    <n v="0.8"/>
    <n v="0.6"/>
    <n v="2.6"/>
    <s v="MEDIO"/>
    <x v="2"/>
    <s v="APICALE"/>
    <s v="Rafforzamento controlli ambientali in fase di DL previsti nelle procedure procedura. Revisione capitolato d'appalto in materia di obblighi ambientali dell'appaltatore."/>
    <s v="Molto Basso"/>
  </r>
  <r>
    <n v="73"/>
    <x v="13"/>
    <s v="25undecies"/>
    <x v="42"/>
    <s v="Il reato potrebbe concretizzarsi,  nell'ambito della contabilità lavori di cantiere, nella fase di controllo/vigilanza sugli obblighi ambientali da parte dell'impresa aggiudicataria,  da parte delle funzioni della Stazione Appaltante (Ente) preposte, nel fornire false indicazioni sulla natura, composizione e sulle caratteristiche chimico-fisiche dei rifiuti, mancata presentazione della quarta copia del formulario attestante il corretto smaltimento dei rifiuti in cantiere da parte di impresa debitamente autorizzata."/>
    <s v="DIRIGENTE AREA TECNICA _x000a_RUP _x000a_DIRETTORE LAVORI"/>
    <s v="UFF. PATRIMONIO MANUTENZIONI ED ATTIVITA' ISPETTIVE"/>
    <x v="15"/>
    <m/>
    <s v="DIREZIONE LAVORI - Gestione dei controlli e delle verifiche nei confronti delle ditte appaltatrici in sede di smistamento e classificazione dei rifiuti aviati alla raccolta ed al loro smaltimento."/>
    <n v="0.6"/>
    <n v="0.4"/>
    <n v="0"/>
    <n v="0.8"/>
    <n v="0.4"/>
    <n v="2.2000000000000002"/>
    <s v="MEDIA"/>
    <s v="MEDIO"/>
    <s v="MEDIO"/>
    <n v="0.4"/>
    <n v="0.4"/>
    <n v="0.4"/>
    <n v="0.8"/>
    <n v="0.6"/>
    <n v="2.6"/>
    <s v="MEDIO"/>
    <x v="0"/>
    <s v="APICALE"/>
    <s v="Rafforzamento controlli ambientali in fase di DL previsti nelle procedure procedura. Revisione capitolato d'appalto in materia di obblighi ambientali dell'appaltatore."/>
    <s v="Basso"/>
  </r>
  <r>
    <n v="74"/>
    <x v="3"/>
    <n v="25"/>
    <x v="43"/>
    <s v="Il reato, in linea di principio e a titolo indicativo e non esaustivo, potrebbe configuarsi secondo le seguenti modalità:_x000a_1) Il mediatore illecito ed il finanziatore possono appartenere entrambi al medesimo Ente/Società. _x000a_Ad es. un dipendente prospetta ad un Dirigente di avere una conoscenza con un Pubblico funzionario che permetterebbe di risolvere una problematica aziendale, ad esempio e solo a titolo indicativo e non esaustivo: ottenimento di una autorizzazione o di una licenza utile allo scopo dell'Azienda,  etc. Il soggetto apicale accetta dunque la dazione/promessa del soggetto subordinato per avvantaggiare l'azienda. 2) Il mediatore illecito ed il finanziatore appartengono ad Enti distinti. In tale circostanza il mediatore potrebbe essere anche una persona fisica (ad es. un consulente), oppure potrebbe essere esponente di un altro Ente/Società. _x000a_Un esempio è quello del consulente che rappresenta all’Amministratore Delegato di una Società una entratura con la Pubblica Amministrazione, allo scopo di ottenere un interesse/vantaggio in merito ad una determinata situazione di interesse per quest'ultima._x000a_"/>
    <s v="C.D.A. DIRETTORE DIRIGENTI"/>
    <s v="TUTTO IL PERSONALE AZIENDALE"/>
    <x v="13"/>
    <m/>
    <s v="Gestione richieste autorizzazioni in capo ad ATER Belluno;_x000a_Gestione contratti e convenzioni anche con Enti Pubblici competenti;_x000a_Gestione procedimenti giudiziari."/>
    <n v="0.6"/>
    <n v="1"/>
    <n v="0"/>
    <n v="0.8"/>
    <n v="0"/>
    <n v="2.4000000000000004"/>
    <s v="MEDIA"/>
    <s v="MEDIO"/>
    <s v="MEDIO"/>
    <n v="1"/>
    <n v="0.8"/>
    <n v="0.6"/>
    <n v="0.8"/>
    <n v="0.8"/>
    <n v="4"/>
    <s v="ALTO"/>
    <x v="0"/>
    <m/>
    <s v="Attuazione delle misure previste nel Piano di prevenzione della corruzione e nella parte speciale del Modello Organizzativo. Attività di Vigilanza sul Modello 231."/>
    <s v="Basso"/>
  </r>
  <r>
    <n v="75"/>
    <x v="14"/>
    <s v="Art. 25-quinquiesdecies"/>
    <x v="44"/>
    <s v="Il reato potrebbe realizzarsi a seguito dell'utilizzo di fatture o altri documenti per operazioni inesistenti ad esempio ad opera di un dipendente che simula (falsità soggettiva e/o oggettiva) l'acquisto di un bene o di un servizio e utilizza come giustificativo una fattura falsa o altro documento (es. ricevuta, ..) "/>
    <s v="C.D.A. DIRETTORE DIRIGENTE AREA AMMINISTRATIVA"/>
    <s v="UFF. RAGIONERIA ECONOMATO"/>
    <x v="20"/>
    <s v="Approvvigionamenti"/>
    <s v="GESTIONE AFFIDAMENTO DEI LAVORI, SERVIZI E FORNITURE - Emissione degli ordinativi di acquisto e controllo della loro soddisfazione_x000a_CONTABILITA' E PREDISPOSIZIONE DEL BILANCIO - Registrazione delle fatture e degli altri documenti passivi"/>
    <n v="0.4"/>
    <n v="0.2"/>
    <n v="0"/>
    <n v="0.2"/>
    <n v="0.4"/>
    <n v="1.2000000000000002"/>
    <s v="BASSA"/>
    <s v="MOLTO ALTO"/>
    <s v="MEDIO"/>
    <n v="1"/>
    <n v="0.4"/>
    <n v="0.4"/>
    <n v="0.8"/>
    <n v="0.6"/>
    <n v="3.1999999999999997"/>
    <s v="ALTO"/>
    <x v="0"/>
    <m/>
    <m/>
    <m/>
  </r>
  <r>
    <n v="76"/>
    <x v="14"/>
    <s v="Art. 25-quinquiesdecies"/>
    <x v="45"/>
    <s v="In reato potrebbe realizzarsi emettendo o rilasciando fatture o altri documenti per operazioni inesistenti"/>
    <s v="C.D.A. DIRETTORE DIRIGENTE AREA AMMINISTRATIVA"/>
    <s v="UFF. RAGIONERIA ECONOMATO"/>
    <x v="20"/>
    <s v="Gestione fatturazione attiva"/>
    <s v="GESTIONE DELLA FATTURAZIONE ATTIVA - Emissione di fatture o altri documenti per operazioni inesistenti_x000a_CONTABILITA' E PREDISPOSIZIONE DEL BILANCIO - Registrazione delle fatture e degli altri documenti attivi"/>
    <n v="0.4"/>
    <n v="0.2"/>
    <n v="0"/>
    <n v="0.2"/>
    <n v="0.4"/>
    <n v="1.2000000000000002"/>
    <s v="BASSA"/>
    <s v="MOLTO ALTO"/>
    <s v="MEDIO"/>
    <n v="0.4"/>
    <n v="0.4"/>
    <n v="0.4"/>
    <n v="0.8"/>
    <n v="0.6"/>
    <n v="2.6"/>
    <s v="MEDIO"/>
    <x v="0"/>
    <m/>
    <m/>
    <m/>
  </r>
  <r>
    <n v="77"/>
    <x v="14"/>
    <s v="Art. 25-quinquiesdecies"/>
    <x v="46"/>
    <s v="Il reato potrebbe realizzarsi con l'occultamento o la distruzione, sia cartacea che informatica, in tutto o in parte, delle scritture contabili o i documenti (contratti, pagamenti, corrispondenza) di cui è obbligatoria la conservazione"/>
    <s v="C.D.A. DIRETTORE DIRIGENTE AREA AMMINISTRATIVA"/>
    <s v="UFF. RAGIONERIA ECONOMATO"/>
    <x v="20"/>
    <s v="Gestione della documentazione"/>
    <s v="ICT - Salvataggio dati, blocco/tracciatura modifica/cancellazione dati_x000a_CONTABILITA' - Conservazione delle scritture contabili e della documentazione obbligatoria"/>
    <n v="0.4"/>
    <n v="0.2"/>
    <n v="0"/>
    <n v="0.2"/>
    <n v="0.4"/>
    <n v="1.2000000000000002"/>
    <s v="BASSA"/>
    <s v="MOLTO ALTO"/>
    <s v="MEDIO"/>
    <n v="0.4"/>
    <n v="0.4"/>
    <n v="0.4"/>
    <n v="0.8"/>
    <n v="0.6"/>
    <n v="2.6"/>
    <s v="MEDIO"/>
    <x v="0"/>
    <m/>
    <m/>
    <m/>
  </r>
  <r>
    <n v="78"/>
    <x v="14"/>
    <s v="Art. 25-quinquiesdecies"/>
    <x v="47"/>
    <s v="Il reato potrebbe realizzarsi con la vendita dei beni sociali o altri atti fraudolenti sull'attivo patrimoniale"/>
    <s v="C.D.A. DIRETTORE DIRIGENTE AREA AMMINISTRATIVA"/>
    <s v="UFF. RAGIONERIA ECONOMATO"/>
    <x v="20"/>
    <s v="Gestione delle vendite"/>
    <s v="GESTIONE DELLE VENDITE DI ALLOGGI - Vendita dei beni sociali in blocco, apposizione di vincoli sui beni che ne limitano la commerciabilità (es. affitto ventennale a rata anticipata attualizzata o con facoltà di riscatto)_x000a_GESTIONE DELLA CONTABILITA' E BILANCIO D'ESERCIZIO - Pagamenti e/o trasferimento di disponibilità, cessione di crediti con corrispettivo incongruo o comunque distolto."/>
    <n v="0.4"/>
    <n v="0.2"/>
    <n v="0"/>
    <n v="0.2"/>
    <n v="0.4"/>
    <n v="1.2000000000000002"/>
    <s v="BASSA"/>
    <s v="MOLTO ALTO"/>
    <s v="MEDIO"/>
    <n v="0.4"/>
    <n v="0.4"/>
    <n v="0.4"/>
    <n v="0.8"/>
    <n v="0.6"/>
    <n v="2.6"/>
    <s v="MEDIO"/>
    <x v="0"/>
    <m/>
    <m/>
    <m/>
  </r>
  <r>
    <n v="79"/>
    <x v="14"/>
    <s v="Art. 25-quinquiesdecies"/>
    <x v="48"/>
    <s v="Il reato potrebbe realizzarsi mediante l'alterazione dei dati da riportare nelle dichiarazioni (redditi o IVA) indicando elementi attivi per un ammontare inferiore a quello effettivo od elementi passivi inesistenti"/>
    <s v="C.D.A. DIRETTORE DIRIGENTE AREA AMMINISTRATIVA"/>
    <s v="UFF. RAGIONERIA ECONOMATO"/>
    <x v="20"/>
    <m/>
    <s v="CONTABILITA' E PREDISPOSIZIONE DEL BILANCIO - Elaborazione e trasmissione dei dati da inserire nelle dichiarazioni_x000a_COMPILAZIONE E PRESENTAZIONE DELLE DICHIARAZIONI - Compilazione e controllo delle dichirazioni, presentazione delle dichiarazioni, conservazione della documentazione"/>
    <n v="0.4"/>
    <n v="0.2"/>
    <n v="0"/>
    <n v="0.2"/>
    <n v="0.4"/>
    <n v="1.2000000000000002"/>
    <s v="BASSA"/>
    <s v="MOLTO ALTO"/>
    <s v="MEDIO"/>
    <n v="0.4"/>
    <n v="0.4"/>
    <n v="0.4"/>
    <n v="0.8"/>
    <n v="0.6"/>
    <n v="2.6"/>
    <s v="MEDIO"/>
    <x v="0"/>
    <m/>
    <m/>
    <m/>
  </r>
  <r>
    <n v="80"/>
    <x v="14"/>
    <s v="Art. 25-quinquiesdecies"/>
    <x v="49"/>
    <s v="Il reato potrebbe realizzarsi utilizzando in compensazione importi non spettanti (certi nella loro esistenza e nell’ammontare ma ancora non utilizzabili o non più utilizzabili in compensazione, per qualsiasi ragione normativa) o inesistenti (di pura invenzione)"/>
    <s v="C.D.A. DIRETTORE DIRIGENTE AREA AMMINISTRATIVA"/>
    <s v="UFF. RAGIONERIA ECONOMATO"/>
    <x v="20"/>
    <m/>
    <s v="CONTABILITA' E PREDISPOSIZIONE DEL BILANCIO - Rilevazione e gestione del credito compensabile_x000a_COMPILAZIONE E PRESENTAZIONE DELLE DICHIARAZIONI - Compilazione e controllo delle dichirazioni"/>
    <n v="0.4"/>
    <n v="0.2"/>
    <n v="0"/>
    <n v="0.2"/>
    <n v="0.4"/>
    <n v="1.2000000000000002"/>
    <s v="BASSA"/>
    <s v="MOLTO ALTO"/>
    <s v="MEDIO"/>
    <n v="0.4"/>
    <n v="0.4"/>
    <n v="0.4"/>
    <n v="0.8"/>
    <n v="0.6"/>
    <n v="2.6"/>
    <s v="MEDIO"/>
    <x v="0"/>
    <m/>
    <m/>
    <m/>
  </r>
  <r>
    <n v="81"/>
    <x v="14"/>
    <s v="Art. 25-quinquiesdecies"/>
    <x v="50"/>
    <s v="Il reato potrebbe realizzarsi attraverso la mancata presentazione della dichiarazione ai fini delle imposte sul reddito o dell'Iva, pur essendovi tenuto"/>
    <s v="C.D.A. DIRETTORE DIRIGENTE AREA AMMINISTRATIVA"/>
    <s v="UFF. RAGIONERIA ECONOMATO"/>
    <x v="20"/>
    <m/>
    <s v="GESTIONE DELLE VENDITE DI ALLOGGI - Vendita dei beni sociali in blocco,  apposizione di vincoli sui beni che ne limitano la commerciabilità (es. affitto ventennale a rata anticipata attualizzata o con facoltà di riscatto)_x000a_GESTIONE DELLA CONTABILITA' E BILANCIO D'ESERCIZIO - Pagamenti e/o trasferimento di disponibilità, cessione di crediti con corrispettivo incongruo o comunque distolto."/>
    <n v="0.4"/>
    <n v="0.2"/>
    <n v="0"/>
    <n v="0.2"/>
    <n v="0.4"/>
    <n v="1.2000000000000002"/>
    <s v="BASSA"/>
    <s v="MOLTO ALTO"/>
    <s v="MEDIO"/>
    <n v="0.4"/>
    <n v="0.4"/>
    <n v="0.4"/>
    <n v="0.8"/>
    <n v="0.6"/>
    <n v="2.6"/>
    <s v="MEDIO"/>
    <x v="0"/>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1000000}" name="Tabella_pivot2" cacheId="0" applyNumberFormats="0" applyBorderFormats="0" applyFontFormats="0" applyPatternFormats="0" applyAlignmentFormats="0" applyWidthHeightFormats="1" dataCaption="Valori" updatedVersion="6" minRefreshableVersion="3" useAutoFormatting="1" itemPrintTitles="1" createdVersion="5" indent="0" outline="1" outlineData="1" multipleFieldFilters="0">
  <location ref="L10:Q36" firstHeaderRow="1" firstDataRow="2" firstDataCol="1"/>
  <pivotFields count="29">
    <pivotField showAll="0" defaultSubtotal="0"/>
    <pivotField showAll="0"/>
    <pivotField showAll="0"/>
    <pivotField showAll="0"/>
    <pivotField showAll="0"/>
    <pivotField showAll="0"/>
    <pivotField axis="axisRow" showAll="0">
      <items count="25">
        <item x="12"/>
        <item x="4"/>
        <item x="14"/>
        <item x="7"/>
        <item x="16"/>
        <item x="10"/>
        <item x="8"/>
        <item x="20"/>
        <item x="17"/>
        <item x="11"/>
        <item x="0"/>
        <item x="5"/>
        <item x="18"/>
        <item x="19"/>
        <item x="21"/>
        <item x="6"/>
        <item x="22"/>
        <item x="1"/>
        <item x="2"/>
        <item x="3"/>
        <item x="15"/>
        <item x="13"/>
        <item x="9"/>
        <item x="23"/>
        <item t="default"/>
      </items>
    </pivotField>
    <pivotField showAll="0" defaultSubtotal="0"/>
    <pivotField showAll="0"/>
    <pivotField showAll="0" defaultSubtotal="0"/>
    <pivotField showAll="0"/>
    <pivotField showAll="0" defaultSubtotal="0"/>
    <pivotField showAll="0" defaultSubtotal="0"/>
    <pivotField showAll="0" defaultSubtotal="0"/>
    <pivotField numFmtId="2" showAll="0"/>
    <pivotField showAll="0"/>
    <pivotField showAll="0"/>
    <pivotField showAll="0" defaultSubtotal="0"/>
    <pivotField showAll="0" defaultSubtotal="0"/>
    <pivotField showAll="0" defaultSubtotal="0"/>
    <pivotField showAll="0" defaultSubtotal="0"/>
    <pivotField showAll="0" defaultSubtotal="0"/>
    <pivotField showAll="0" defaultSubtotal="0"/>
    <pivotField numFmtId="2" showAll="0" defaultSubtotal="0"/>
    <pivotField showAll="0"/>
    <pivotField axis="axisCol" dataField="1" showAll="0" defaultSubtotal="0">
      <items count="4">
        <item x="3"/>
        <item x="1"/>
        <item x="0"/>
        <item x="2"/>
      </items>
    </pivotField>
    <pivotField showAll="0"/>
    <pivotField showAll="0" defaultSubtotal="0"/>
    <pivotField showAll="0"/>
  </pivotFields>
  <rowFields count="1">
    <field x="6"/>
  </rowFields>
  <rowItems count="25">
    <i>
      <x/>
    </i>
    <i>
      <x v="1"/>
    </i>
    <i>
      <x v="2"/>
    </i>
    <i>
      <x v="3"/>
    </i>
    <i>
      <x v="4"/>
    </i>
    <i>
      <x v="5"/>
    </i>
    <i>
      <x v="6"/>
    </i>
    <i>
      <x v="7"/>
    </i>
    <i>
      <x v="8"/>
    </i>
    <i>
      <x v="9"/>
    </i>
    <i>
      <x v="10"/>
    </i>
    <i>
      <x v="11"/>
    </i>
    <i>
      <x v="12"/>
    </i>
    <i>
      <x v="13"/>
    </i>
    <i>
      <x v="14"/>
    </i>
    <i>
      <x v="15"/>
    </i>
    <i>
      <x v="16"/>
    </i>
    <i>
      <x v="17"/>
    </i>
    <i>
      <x v="18"/>
    </i>
    <i>
      <x v="19"/>
    </i>
    <i>
      <x v="20"/>
    </i>
    <i>
      <x v="21"/>
    </i>
    <i>
      <x v="22"/>
    </i>
    <i>
      <x v="23"/>
    </i>
    <i t="grand">
      <x/>
    </i>
  </rowItems>
  <colFields count="1">
    <field x="25"/>
  </colFields>
  <colItems count="5">
    <i>
      <x/>
    </i>
    <i>
      <x v="1"/>
    </i>
    <i>
      <x v="2"/>
    </i>
    <i>
      <x v="3"/>
    </i>
    <i t="grand">
      <x/>
    </i>
  </colItems>
  <dataFields count="1">
    <dataField name="Conteggio di Rischio Residuo" fld="25" subtotal="count" baseField="0" baseItem="0"/>
  </dataFields>
  <formats count="17">
    <format dxfId="74">
      <pivotArea outline="0" collapsedLevelsAreSubtotals="1" fieldPosition="0">
        <references count="1">
          <reference field="25" count="0" selected="0"/>
        </references>
      </pivotArea>
    </format>
    <format dxfId="73">
      <pivotArea dataOnly="0" labelOnly="1" fieldPosition="0">
        <references count="1">
          <reference field="25" count="0"/>
        </references>
      </pivotArea>
    </format>
    <format dxfId="72">
      <pivotArea grandCol="1" outline="0" collapsedLevelsAreSubtotals="1" fieldPosition="0"/>
    </format>
    <format dxfId="71">
      <pivotArea outline="0" collapsedLevelsAreSubtotals="1" fieldPosition="0"/>
    </format>
    <format dxfId="70">
      <pivotArea dataOnly="0" labelOnly="1" fieldPosition="0">
        <references count="1">
          <reference field="25" count="0"/>
        </references>
      </pivotArea>
    </format>
    <format dxfId="69">
      <pivotArea dataOnly="0" labelOnly="1" grandCol="1" outline="0" fieldPosition="0"/>
    </format>
    <format dxfId="68">
      <pivotArea dataOnly="0" labelOnly="1" fieldPosition="0">
        <references count="1">
          <reference field="25" count="1">
            <x v="0"/>
          </reference>
        </references>
      </pivotArea>
    </format>
    <format dxfId="67">
      <pivotArea collapsedLevelsAreSubtotals="1" fieldPosition="0">
        <references count="2">
          <reference field="6" count="0"/>
          <reference field="25" count="3" selected="0">
            <x v="0"/>
            <x v="1"/>
            <x v="2"/>
          </reference>
        </references>
      </pivotArea>
    </format>
    <format dxfId="66">
      <pivotArea dataOnly="0" labelOnly="1" fieldPosition="0">
        <references count="1">
          <reference field="6" count="0"/>
        </references>
      </pivotArea>
    </format>
    <format dxfId="65">
      <pivotArea type="origin" dataOnly="0" labelOnly="1" outline="0" fieldPosition="0"/>
    </format>
    <format dxfId="64">
      <pivotArea field="6" type="button" dataOnly="0" labelOnly="1" outline="0" axis="axisRow" fieldPosition="0"/>
    </format>
    <format dxfId="63">
      <pivotArea dataOnly="0" labelOnly="1" fieldPosition="0">
        <references count="1">
          <reference field="6" count="0"/>
        </references>
      </pivotArea>
    </format>
    <format dxfId="62">
      <pivotArea dataOnly="0" labelOnly="1" grandRow="1" outline="0" fieldPosition="0"/>
    </format>
    <format dxfId="61">
      <pivotArea type="origin" dataOnly="0" labelOnly="1" outline="0" fieldPosition="0"/>
    </format>
    <format dxfId="60">
      <pivotArea field="6" type="button" dataOnly="0" labelOnly="1" outline="0" axis="axisRow" fieldPosition="0"/>
    </format>
    <format dxfId="59">
      <pivotArea dataOnly="0" labelOnly="1" fieldPosition="0">
        <references count="1">
          <reference field="6" count="0"/>
        </references>
      </pivotArea>
    </format>
    <format dxfId="58">
      <pivotArea dataOnly="0" labelOnly="1" grandRow="1" outline="0" fieldPosition="0"/>
    </format>
  </formats>
  <conditionalFormats count="1">
    <conditionalFormat priority="4">
      <pivotAreas count="1">
        <pivotArea type="data" collapsedLevelsAreSubtotals="1" fieldPosition="0">
          <references count="3">
            <reference field="4294967294" count="1" selected="0">
              <x v="0"/>
            </reference>
            <reference field="6" count="24">
              <x v="0"/>
              <x v="1"/>
              <x v="2"/>
              <x v="3"/>
              <x v="4"/>
              <x v="5"/>
              <x v="6"/>
              <x v="7"/>
              <x v="8"/>
              <x v="9"/>
              <x v="10"/>
              <x v="11"/>
              <x v="12"/>
              <x v="13"/>
              <x v="14"/>
              <x v="15"/>
              <x v="16"/>
              <x v="17"/>
              <x v="18"/>
              <x v="19"/>
              <x v="20"/>
              <x v="21"/>
              <x v="22"/>
              <x v="23"/>
            </reference>
            <reference field="25" count="4" selected="0">
              <x v="0"/>
              <x v="1"/>
              <x v="2"/>
              <x v="3"/>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ella_pivot1" cacheId="0" applyNumberFormats="0" applyBorderFormats="0" applyFontFormats="0" applyPatternFormats="0" applyAlignmentFormats="0" applyWidthHeightFormats="1" dataCaption="Valori" updatedVersion="6" minRefreshableVersion="3" useAutoFormatting="1" itemPrintTitles="1" createdVersion="5" indent="0" outline="1" outlineData="1" multipleFieldFilters="0">
  <location ref="A3:C30" firstHeaderRow="1" firstDataRow="2" firstDataCol="1"/>
  <pivotFields count="29">
    <pivotField showAll="0" defaultSubtotal="0"/>
    <pivotField axis="axisRow" showAll="0">
      <items count="15">
        <item x="0"/>
        <item x="1"/>
        <item x="2"/>
        <item x="3"/>
        <item x="4"/>
        <item x="5"/>
        <item x="6"/>
        <item x="7"/>
        <item x="9"/>
        <item x="10"/>
        <item x="11"/>
        <item x="12"/>
        <item x="13"/>
        <item x="8"/>
        <item t="default"/>
      </items>
    </pivotField>
    <pivotField showAll="0"/>
    <pivotField axis="axisRow" showAll="0">
      <items count="44">
        <item x="7"/>
        <item x="27"/>
        <item x="5"/>
        <item x="6"/>
        <item x="39"/>
        <item x="32"/>
        <item x="21"/>
        <item x="10"/>
        <item x="11"/>
        <item x="12"/>
        <item x="13"/>
        <item x="14"/>
        <item x="33"/>
        <item x="8"/>
        <item x="20"/>
        <item x="28"/>
        <item x="9"/>
        <item x="34"/>
        <item x="35"/>
        <item x="0"/>
        <item x="36"/>
        <item x="22"/>
        <item x="19"/>
        <item x="1"/>
        <item x="18"/>
        <item x="15"/>
        <item x="16"/>
        <item x="17"/>
        <item x="30"/>
        <item x="2"/>
        <item x="31"/>
        <item x="37"/>
        <item x="38"/>
        <item x="29"/>
        <item x="23"/>
        <item x="24"/>
        <item x="25"/>
        <item x="26"/>
        <item x="40"/>
        <item x="42"/>
        <item x="3"/>
        <item x="4"/>
        <item x="41"/>
        <item t="default"/>
      </items>
    </pivotField>
    <pivotField showAll="0"/>
    <pivotField showAll="0"/>
    <pivotField showAll="0"/>
    <pivotField showAll="0" defaultSubtotal="0"/>
    <pivotField showAll="0"/>
    <pivotField showAll="0" defaultSubtotal="0"/>
    <pivotField showAll="0"/>
    <pivotField showAll="0" defaultSubtotal="0"/>
    <pivotField showAll="0" defaultSubtotal="0"/>
    <pivotField showAll="0" defaultSubtotal="0"/>
    <pivotField numFmtId="2" showAll="0"/>
    <pivotField showAll="0"/>
    <pivotField showAll="0"/>
    <pivotField showAll="0" defaultSubtotal="0"/>
    <pivotField showAll="0" defaultSubtotal="0"/>
    <pivotField showAll="0" defaultSubtotal="0"/>
    <pivotField showAll="0" defaultSubtotal="0"/>
    <pivotField showAll="0" defaultSubtotal="0"/>
    <pivotField showAll="0" defaultSubtotal="0"/>
    <pivotField numFmtId="2" showAll="0" defaultSubtotal="0"/>
    <pivotField showAll="0"/>
    <pivotField axis="axisCol" dataField="1" showAll="0" defaultSubtotal="0">
      <items count="4">
        <item h="1" x="3"/>
        <item h="1" x="1"/>
        <item x="0"/>
        <item h="1" x="2"/>
      </items>
    </pivotField>
    <pivotField showAll="0"/>
    <pivotField showAll="0" defaultSubtotal="0"/>
    <pivotField showAll="0"/>
  </pivotFields>
  <rowFields count="2">
    <field x="1"/>
    <field x="3"/>
  </rowFields>
  <rowItems count="26">
    <i>
      <x/>
    </i>
    <i r="1">
      <x v="19"/>
    </i>
    <i r="1">
      <x v="23"/>
    </i>
    <i r="1">
      <x v="29"/>
    </i>
    <i r="1">
      <x v="40"/>
    </i>
    <i>
      <x v="1"/>
    </i>
    <i r="1">
      <x v="3"/>
    </i>
    <i>
      <x v="2"/>
    </i>
    <i r="1">
      <x/>
    </i>
    <i r="1">
      <x v="13"/>
    </i>
    <i r="1">
      <x v="16"/>
    </i>
    <i>
      <x v="3"/>
    </i>
    <i r="1">
      <x v="7"/>
    </i>
    <i r="1">
      <x v="9"/>
    </i>
    <i r="1">
      <x v="10"/>
    </i>
    <i r="1">
      <x v="25"/>
    </i>
    <i r="1">
      <x v="26"/>
    </i>
    <i>
      <x v="7"/>
    </i>
    <i r="1">
      <x v="6"/>
    </i>
    <i>
      <x v="10"/>
    </i>
    <i r="1">
      <x v="30"/>
    </i>
    <i>
      <x v="11"/>
    </i>
    <i r="1">
      <x v="12"/>
    </i>
    <i>
      <x v="13"/>
    </i>
    <i r="1">
      <x v="21"/>
    </i>
    <i t="grand">
      <x/>
    </i>
  </rowItems>
  <colFields count="1">
    <field x="25"/>
  </colFields>
  <colItems count="2">
    <i>
      <x v="2"/>
    </i>
    <i t="grand">
      <x/>
    </i>
  </colItems>
  <dataFields count="1">
    <dataField name="Conteggio di Rischio Residuo" fld="25" subtotal="count" baseField="0" baseItem="0"/>
  </dataFields>
  <formats count="47">
    <format dxfId="121">
      <pivotArea outline="0" collapsedLevelsAreSubtotals="1" fieldPosition="0">
        <references count="1">
          <reference field="25" count="0" selected="0"/>
        </references>
      </pivotArea>
    </format>
    <format dxfId="120">
      <pivotArea dataOnly="0" labelOnly="1" fieldPosition="0">
        <references count="1">
          <reference field="25" count="0"/>
        </references>
      </pivotArea>
    </format>
    <format dxfId="119">
      <pivotArea grandCol="1" outline="0" collapsedLevelsAreSubtotals="1" fieldPosition="0"/>
    </format>
    <format dxfId="118">
      <pivotArea dataOnly="0" labelOnly="1" grandRow="1" outline="0" fieldPosition="0"/>
    </format>
    <format dxfId="117">
      <pivotArea outline="0" collapsedLevelsAreSubtotals="1" fieldPosition="0"/>
    </format>
    <format dxfId="116">
      <pivotArea dataOnly="0" labelOnly="1" grandRow="1" outline="0" fieldPosition="0"/>
    </format>
    <format dxfId="115">
      <pivotArea outline="0" collapsedLevelsAreSubtotals="1" fieldPosition="0"/>
    </format>
    <format dxfId="114">
      <pivotArea dataOnly="0" labelOnly="1" grandRow="1" outline="0" fieldPosition="0"/>
    </format>
    <format dxfId="113">
      <pivotArea dataOnly="0" labelOnly="1" grandRow="1" outline="0" fieldPosition="0"/>
    </format>
    <format dxfId="112">
      <pivotArea dataOnly="0" labelOnly="1" grandRow="1" outline="0" fieldPosition="0"/>
    </format>
    <format dxfId="111">
      <pivotArea dataOnly="0" labelOnly="1" grandRow="1" outline="0" fieldPosition="0"/>
    </format>
    <format dxfId="110">
      <pivotArea dataOnly="0" labelOnly="1" grandRow="1" outline="0" fieldPosition="0"/>
    </format>
    <format dxfId="109">
      <pivotArea dataOnly="0" labelOnly="1" fieldPosition="0">
        <references count="1">
          <reference field="25" count="1">
            <x v="0"/>
          </reference>
        </references>
      </pivotArea>
    </format>
    <format dxfId="108">
      <pivotArea field="1" type="button" dataOnly="0" labelOnly="1" outline="0" axis="axisRow" fieldPosition="0"/>
    </format>
    <format dxfId="107">
      <pivotArea dataOnly="0" labelOnly="1" grandCol="1" outline="0" fieldPosition="0"/>
    </format>
    <format dxfId="106">
      <pivotArea outline="0" collapsedLevelsAreSubtotals="1" fieldPosition="0">
        <references count="1">
          <reference field="25" count="0" selected="0"/>
        </references>
      </pivotArea>
    </format>
    <format dxfId="105">
      <pivotArea dataOnly="0" labelOnly="1" grandRow="1" outline="0" fieldPosition="0"/>
    </format>
    <format dxfId="104">
      <pivotArea outline="0" collapsedLevelsAreSubtotals="1" fieldPosition="0">
        <references count="1">
          <reference field="25" count="0" selected="0"/>
        </references>
      </pivotArea>
    </format>
    <format dxfId="103">
      <pivotArea dataOnly="0" labelOnly="1" fieldPosition="0">
        <references count="1">
          <reference field="25" count="0"/>
        </references>
      </pivotArea>
    </format>
    <format dxfId="102">
      <pivotArea dataOnly="0" labelOnly="1" grandRow="1" outline="0" fieldPosition="0"/>
    </format>
    <format dxfId="101">
      <pivotArea type="origin" dataOnly="0" labelOnly="1" outline="0" fieldPosition="0"/>
    </format>
    <format dxfId="100">
      <pivotArea field="1" type="button" dataOnly="0" labelOnly="1" outline="0" axis="axisRow" fieldPosition="0"/>
    </format>
    <format dxfId="99">
      <pivotArea dataOnly="0" labelOnly="1" fieldPosition="0">
        <references count="1">
          <reference field="1" count="0"/>
        </references>
      </pivotArea>
    </format>
    <format dxfId="98">
      <pivotArea dataOnly="0" labelOnly="1" grandRow="1" outline="0" fieldPosition="0"/>
    </format>
    <format dxfId="97">
      <pivotArea type="origin" dataOnly="0" labelOnly="1" outline="0" fieldPosition="0"/>
    </format>
    <format dxfId="96">
      <pivotArea field="1" type="button" dataOnly="0" labelOnly="1" outline="0" axis="axisRow" fieldPosition="0"/>
    </format>
    <format dxfId="95">
      <pivotArea dataOnly="0" labelOnly="1" fieldPosition="0">
        <references count="1">
          <reference field="1" count="0"/>
        </references>
      </pivotArea>
    </format>
    <format dxfId="94">
      <pivotArea dataOnly="0" labelOnly="1" grandRow="1" outline="0" fieldPosition="0"/>
    </format>
    <format dxfId="93">
      <pivotArea type="origin" dataOnly="0" labelOnly="1" outline="0" fieldPosition="0"/>
    </format>
    <format dxfId="92">
      <pivotArea field="1" type="button" dataOnly="0" labelOnly="1" outline="0" axis="axisRow" fieldPosition="0"/>
    </format>
    <format dxfId="91">
      <pivotArea dataOnly="0" labelOnly="1" fieldPosition="0">
        <references count="1">
          <reference field="1" count="0"/>
        </references>
      </pivotArea>
    </format>
    <format dxfId="90">
      <pivotArea dataOnly="0" labelOnly="1" grandRow="1" outline="0" fieldPosition="0"/>
    </format>
    <format dxfId="89">
      <pivotArea collapsedLevelsAreSubtotals="1" fieldPosition="0">
        <references count="2">
          <reference field="1" count="1">
            <x v="0"/>
          </reference>
          <reference field="25" count="0" selected="0"/>
        </references>
      </pivotArea>
    </format>
    <format dxfId="88">
      <pivotArea collapsedLevelsAreSubtotals="1" fieldPosition="0">
        <references count="2">
          <reference field="1" count="1">
            <x v="1"/>
          </reference>
          <reference field="25" count="0" selected="0"/>
        </references>
      </pivotArea>
    </format>
    <format dxfId="87">
      <pivotArea collapsedLevelsAreSubtotals="1" fieldPosition="0">
        <references count="2">
          <reference field="1" count="1">
            <x v="2"/>
          </reference>
          <reference field="25" count="0" selected="0"/>
        </references>
      </pivotArea>
    </format>
    <format dxfId="86">
      <pivotArea collapsedLevelsAreSubtotals="1" fieldPosition="0">
        <references count="2">
          <reference field="1" count="1">
            <x v="3"/>
          </reference>
          <reference field="25" count="0" selected="0"/>
        </references>
      </pivotArea>
    </format>
    <format dxfId="85">
      <pivotArea collapsedLevelsAreSubtotals="1" fieldPosition="0">
        <references count="2">
          <reference field="1" count="1">
            <x v="4"/>
          </reference>
          <reference field="25" count="0" selected="0"/>
        </references>
      </pivotArea>
    </format>
    <format dxfId="84">
      <pivotArea collapsedLevelsAreSubtotals="1" fieldPosition="0">
        <references count="2">
          <reference field="1" count="1">
            <x v="5"/>
          </reference>
          <reference field="25" count="0" selected="0"/>
        </references>
      </pivotArea>
    </format>
    <format dxfId="83">
      <pivotArea collapsedLevelsAreSubtotals="1" fieldPosition="0">
        <references count="2">
          <reference field="1" count="1">
            <x v="6"/>
          </reference>
          <reference field="25" count="0" selected="0"/>
        </references>
      </pivotArea>
    </format>
    <format dxfId="82">
      <pivotArea collapsedLevelsAreSubtotals="1" fieldPosition="0">
        <references count="2">
          <reference field="1" count="1">
            <x v="7"/>
          </reference>
          <reference field="25" count="0" selected="0"/>
        </references>
      </pivotArea>
    </format>
    <format dxfId="81">
      <pivotArea collapsedLevelsAreSubtotals="1" fieldPosition="0">
        <references count="2">
          <reference field="1" count="1">
            <x v="8"/>
          </reference>
          <reference field="25" count="0" selected="0"/>
        </references>
      </pivotArea>
    </format>
    <format dxfId="80">
      <pivotArea collapsedLevelsAreSubtotals="1" fieldPosition="0">
        <references count="2">
          <reference field="1" count="1">
            <x v="9"/>
          </reference>
          <reference field="25" count="0" selected="0"/>
        </references>
      </pivotArea>
    </format>
    <format dxfId="79">
      <pivotArea collapsedLevelsAreSubtotals="1" fieldPosition="0">
        <references count="2">
          <reference field="1" count="1">
            <x v="10"/>
          </reference>
          <reference field="25" count="0" selected="0"/>
        </references>
      </pivotArea>
    </format>
    <format dxfId="78">
      <pivotArea collapsedLevelsAreSubtotals="1" fieldPosition="0">
        <references count="2">
          <reference field="1" count="1">
            <x v="11"/>
          </reference>
          <reference field="25" count="0" selected="0"/>
        </references>
      </pivotArea>
    </format>
    <format dxfId="77">
      <pivotArea collapsedLevelsAreSubtotals="1" fieldPosition="0">
        <references count="2">
          <reference field="1" count="1">
            <x v="12"/>
          </reference>
          <reference field="25" count="0" selected="0"/>
        </references>
      </pivotArea>
    </format>
    <format dxfId="76">
      <pivotArea collapsedLevelsAreSubtotals="1" fieldPosition="0">
        <references count="2">
          <reference field="1" count="1">
            <x v="13"/>
          </reference>
          <reference field="25" count="0" selected="0"/>
        </references>
      </pivotArea>
    </format>
    <format dxfId="75">
      <pivotArea dataOnly="0" labelOnly="1" fieldPosition="0">
        <references count="1">
          <reference field="1" count="0"/>
        </references>
      </pivotArea>
    </format>
  </formats>
  <conditionalFormats count="1">
    <conditionalFormat scope="data" priority="8">
      <pivotAreas count="1">
        <pivotArea outline="0" fieldPosition="0">
          <references count="1">
            <reference field="4294967294" count="1" selected="0">
              <x v="0"/>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000-000002000000}" name="Tabella_pivot3" cacheId="0" applyNumberFormats="0" applyBorderFormats="0" applyFontFormats="0" applyPatternFormats="0" applyAlignmentFormats="0" applyWidthHeightFormats="1" dataCaption="Valori" updatedVersion="6" minRefreshableVersion="3" useAutoFormatting="1" itemPrintTitles="1" createdVersion="5" indent="0" outline="1" outlineData="1" multipleFieldFilters="0">
  <location ref="U10:W27" firstHeaderRow="1" firstDataRow="1" firstDataCol="0"/>
  <pivotFields count="29">
    <pivotField showAll="0" defaultSubtotal="0"/>
    <pivotField showAll="0"/>
    <pivotField showAll="0"/>
    <pivotField showAll="0"/>
    <pivotField showAll="0"/>
    <pivotField multipleItemSelectionAllowed="1" showAll="0">
      <items count="100">
        <item x="40"/>
        <item x="14"/>
        <item x="21"/>
        <item x="11"/>
        <item m="1" x="64"/>
        <item x="13"/>
        <item m="1" x="67"/>
        <item m="1" x="82"/>
        <item m="1" x="72"/>
        <item m="1" x="84"/>
        <item m="1" x="74"/>
        <item m="1" x="61"/>
        <item m="1" x="63"/>
        <item m="1" x="73"/>
        <item m="1" x="77"/>
        <item x="41"/>
        <item m="1" x="92"/>
        <item m="1" x="86"/>
        <item m="1" x="90"/>
        <item m="1" x="56"/>
        <item m="1" x="75"/>
        <item m="1" x="55"/>
        <item m="1" x="96"/>
        <item m="1" x="57"/>
        <item m="1" x="58"/>
        <item m="1" x="91"/>
        <item m="1" x="76"/>
        <item m="1" x="93"/>
        <item m="1" x="89"/>
        <item m="1" x="59"/>
        <item m="1" x="68"/>
        <item m="1" x="98"/>
        <item m="1" x="70"/>
        <item m="1" x="88"/>
        <item m="1" x="83"/>
        <item m="1" x="80"/>
        <item m="1" x="94"/>
        <item m="1" x="62"/>
        <item m="1" x="71"/>
        <item m="1" x="81"/>
        <item m="1" x="69"/>
        <item m="1" x="66"/>
        <item m="1" x="53"/>
        <item m="1" x="78"/>
        <item m="1" x="85"/>
        <item m="1" x="52"/>
        <item m="1" x="97"/>
        <item m="1" x="79"/>
        <item m="1" x="65"/>
        <item m="1" x="54"/>
        <item x="51"/>
        <item x="0"/>
        <item m="1" x="60"/>
        <item x="2"/>
        <item x="3"/>
        <item x="4"/>
        <item x="5"/>
        <item x="6"/>
        <item x="7"/>
        <item x="8"/>
        <item x="9"/>
        <item x="10"/>
        <item x="12"/>
        <item x="15"/>
        <item x="16"/>
        <item x="17"/>
        <item x="18"/>
        <item x="19"/>
        <item x="20"/>
        <item x="22"/>
        <item x="23"/>
        <item x="24"/>
        <item m="1" x="87"/>
        <item x="26"/>
        <item x="27"/>
        <item x="28"/>
        <item x="29"/>
        <item m="1" x="95"/>
        <item x="31"/>
        <item x="32"/>
        <item x="33"/>
        <item x="34"/>
        <item x="35"/>
        <item x="36"/>
        <item x="37"/>
        <item x="38"/>
        <item x="39"/>
        <item x="42"/>
        <item x="43"/>
        <item x="44"/>
        <item x="45"/>
        <item x="46"/>
        <item x="47"/>
        <item x="48"/>
        <item x="49"/>
        <item x="50"/>
        <item x="1"/>
        <item x="25"/>
        <item x="30"/>
        <item t="default"/>
      </items>
    </pivotField>
    <pivotField showAll="0"/>
    <pivotField showAll="0" defaultSubtotal="0"/>
    <pivotField showAll="0"/>
    <pivotField showAll="0" defaultSubtotal="0"/>
    <pivotField showAll="0"/>
    <pivotField showAll="0" defaultSubtotal="0"/>
    <pivotField showAll="0" defaultSubtotal="0"/>
    <pivotField showAll="0" defaultSubtotal="0"/>
    <pivotField numFmtId="2" showAll="0"/>
    <pivotField showAll="0"/>
    <pivotField showAll="0"/>
    <pivotField showAll="0" defaultSubtotal="0"/>
    <pivotField showAll="0" defaultSubtotal="0"/>
    <pivotField showAll="0" defaultSubtotal="0"/>
    <pivotField showAll="0" defaultSubtotal="0"/>
    <pivotField showAll="0" defaultSubtotal="0"/>
    <pivotField showAll="0" defaultSubtotal="0"/>
    <pivotField numFmtId="2" showAll="0" defaultSubtotal="0"/>
    <pivotField showAll="0"/>
    <pivotField showAll="0" defaultSubtotal="0">
      <items count="4">
        <item x="3"/>
        <item x="1"/>
        <item x="0"/>
        <item x="2"/>
      </items>
    </pivotField>
    <pivotField showAll="0"/>
    <pivotField showAll="0" defaultSubtotal="0"/>
    <pivotField showAll="0"/>
  </pivotFields>
  <formats count="9">
    <format dxfId="130">
      <pivotArea grandCol="1" outline="0" collapsedLevelsAreSubtotals="1" fieldPosition="0"/>
    </format>
    <format dxfId="129">
      <pivotArea outline="0" collapsedLevelsAreSubtotals="1" fieldPosition="0"/>
    </format>
    <format dxfId="128">
      <pivotArea dataOnly="0" labelOnly="1" grandCol="1" outline="0" fieldPosition="0"/>
    </format>
    <format dxfId="127">
      <pivotArea type="origin" dataOnly="0" labelOnly="1" outline="0" fieldPosition="0"/>
    </format>
    <format dxfId="126">
      <pivotArea field="5" type="button" dataOnly="0" labelOnly="1" outline="0"/>
    </format>
    <format dxfId="125">
      <pivotArea dataOnly="0" labelOnly="1" grandRow="1" outline="0" fieldPosition="0"/>
    </format>
    <format dxfId="124">
      <pivotArea type="origin" dataOnly="0" labelOnly="1" outline="0" fieldPosition="0"/>
    </format>
    <format dxfId="123">
      <pivotArea field="5" type="button" dataOnly="0" labelOnly="1" outline="0"/>
    </format>
    <format dxfId="122">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Tabella pivot2" cacheId="1" applyNumberFormats="0" applyBorderFormats="0" applyFontFormats="0" applyPatternFormats="0" applyAlignmentFormats="0" applyWidthHeightFormats="1" dataCaption="Valori" updatedVersion="6" minRefreshableVersion="3" useAutoFormatting="1" itemPrintTitles="1" createdVersion="6" indent="0" outline="1" outlineData="1" multipleFieldFilters="0">
  <location ref="A39:E64" firstHeaderRow="1" firstDataRow="2" firstDataCol="1"/>
  <pivotFields count="30">
    <pivotField showAll="0"/>
    <pivotField showAll="0">
      <items count="16">
        <item x="0"/>
        <item x="1"/>
        <item x="2"/>
        <item x="3"/>
        <item x="4"/>
        <item x="5"/>
        <item x="6"/>
        <item x="8"/>
        <item x="7"/>
        <item x="9"/>
        <item x="10"/>
        <item x="11"/>
        <item x="12"/>
        <item x="13"/>
        <item x="14"/>
        <item t="default"/>
      </items>
    </pivotField>
    <pivotField showAll="0"/>
    <pivotField showAll="0">
      <items count="52">
        <item x="7"/>
        <item x="28"/>
        <item x="6"/>
        <item x="40"/>
        <item x="33"/>
        <item x="22"/>
        <item x="10"/>
        <item x="11"/>
        <item x="12"/>
        <item x="13"/>
        <item x="14"/>
        <item x="34"/>
        <item x="8"/>
        <item x="21"/>
        <item x="29"/>
        <item x="9"/>
        <item x="44"/>
        <item x="48"/>
        <item x="45"/>
        <item x="35"/>
        <item x="36"/>
        <item x="0"/>
        <item x="37"/>
        <item x="23"/>
        <item x="20"/>
        <item x="49"/>
        <item x="1"/>
        <item x="19"/>
        <item x="15"/>
        <item x="16"/>
        <item x="18"/>
        <item x="31"/>
        <item x="2"/>
        <item x="46"/>
        <item x="50"/>
        <item x="32"/>
        <item x="38"/>
        <item x="39"/>
        <item x="30"/>
        <item x="24"/>
        <item x="25"/>
        <item x="26"/>
        <item x="27"/>
        <item x="41"/>
        <item x="47"/>
        <item x="43"/>
        <item x="3"/>
        <item x="4"/>
        <item x="42"/>
        <item x="5"/>
        <item x="17"/>
        <item t="default"/>
      </items>
    </pivotField>
    <pivotField showAll="0"/>
    <pivotField showAll="0"/>
    <pivotField showAll="0"/>
    <pivotField axis="axisRow" showAll="0">
      <items count="32">
        <item x="13"/>
        <item x="4"/>
        <item m="1" x="29"/>
        <item x="7"/>
        <item m="1" x="27"/>
        <item m="1" x="23"/>
        <item x="8"/>
        <item m="1" x="30"/>
        <item m="1" x="25"/>
        <item x="15"/>
        <item x="2"/>
        <item x="11"/>
        <item x="3"/>
        <item x="17"/>
        <item m="1" x="28"/>
        <item x="18"/>
        <item x="12"/>
        <item x="0"/>
        <item x="5"/>
        <item x="19"/>
        <item x="20"/>
        <item x="21"/>
        <item x="6"/>
        <item x="22"/>
        <item x="1"/>
        <item m="1" x="26"/>
        <item m="1" x="24"/>
        <item x="16"/>
        <item x="14"/>
        <item x="10"/>
        <item x="9"/>
        <item t="default"/>
      </items>
    </pivotField>
    <pivotField showAll="0"/>
    <pivotField showAll="0"/>
    <pivotField showAll="0"/>
    <pivotField showAll="0"/>
    <pivotField showAll="0"/>
    <pivotField showAll="0"/>
    <pivotField showAll="0"/>
    <pivotField numFmtId="2" showAll="0"/>
    <pivotField showAll="0"/>
    <pivotField showAll="0"/>
    <pivotField showAll="0"/>
    <pivotField showAll="0"/>
    <pivotField showAll="0"/>
    <pivotField showAll="0"/>
    <pivotField showAll="0"/>
    <pivotField showAll="0"/>
    <pivotField numFmtId="2" showAll="0"/>
    <pivotField showAll="0"/>
    <pivotField axis="axisCol" dataField="1" showAll="0">
      <items count="4">
        <item x="0"/>
        <item x="1"/>
        <item x="2"/>
        <item t="default"/>
      </items>
    </pivotField>
    <pivotField showAll="0"/>
    <pivotField showAll="0"/>
    <pivotField showAll="0"/>
  </pivotFields>
  <rowFields count="1">
    <field x="7"/>
  </rowFields>
  <rowItems count="24">
    <i>
      <x/>
    </i>
    <i>
      <x v="1"/>
    </i>
    <i>
      <x v="3"/>
    </i>
    <i>
      <x v="6"/>
    </i>
    <i>
      <x v="9"/>
    </i>
    <i>
      <x v="10"/>
    </i>
    <i>
      <x v="11"/>
    </i>
    <i>
      <x v="12"/>
    </i>
    <i>
      <x v="13"/>
    </i>
    <i>
      <x v="15"/>
    </i>
    <i>
      <x v="16"/>
    </i>
    <i>
      <x v="17"/>
    </i>
    <i>
      <x v="18"/>
    </i>
    <i>
      <x v="19"/>
    </i>
    <i>
      <x v="20"/>
    </i>
    <i>
      <x v="21"/>
    </i>
    <i>
      <x v="22"/>
    </i>
    <i>
      <x v="23"/>
    </i>
    <i>
      <x v="24"/>
    </i>
    <i>
      <x v="27"/>
    </i>
    <i>
      <x v="28"/>
    </i>
    <i>
      <x v="29"/>
    </i>
    <i>
      <x v="30"/>
    </i>
    <i t="grand">
      <x/>
    </i>
  </rowItems>
  <colFields count="1">
    <field x="26"/>
  </colFields>
  <colItems count="4">
    <i>
      <x/>
    </i>
    <i>
      <x v="1"/>
    </i>
    <i>
      <x v="2"/>
    </i>
    <i t="grand">
      <x/>
    </i>
  </colItems>
  <dataFields count="1">
    <dataField name="Conteggio di Rischio Residuo" fld="26" subtotal="count" baseField="0" baseItem="0"/>
  </dataFields>
  <formats count="5">
    <format dxfId="34">
      <pivotArea dataOnly="0" labelOnly="1" fieldPosition="0">
        <references count="1">
          <reference field="26" count="0"/>
        </references>
      </pivotArea>
    </format>
    <format dxfId="33">
      <pivotArea type="origin" dataOnly="0" labelOnly="1" outline="0" fieldPosition="0"/>
    </format>
    <format dxfId="32">
      <pivotArea field="1" type="button" dataOnly="0" labelOnly="1" outline="0"/>
    </format>
    <format dxfId="31">
      <pivotArea dataOnly="0" labelOnly="1" grandRow="1" outline="0" fieldPosition="0"/>
    </format>
    <format dxfId="30">
      <pivotArea dataOnly="0" labelOnly="1" fieldPosition="0">
        <references count="1">
          <reference field="26"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Tabella pivot1" cacheId="1" applyNumberFormats="0" applyBorderFormats="0" applyFontFormats="0" applyPatternFormats="0" applyAlignmentFormats="0" applyWidthHeightFormats="1" dataCaption="Valori" updatedVersion="6" minRefreshableVersion="3" useAutoFormatting="1" itemPrintTitles="1" createdVersion="6" indent="0" outline="1" outlineData="1" multipleFieldFilters="0" rowHeaderCaption="Processo">
  <location ref="A3:Q28" firstHeaderRow="1" firstDataRow="2" firstDataCol="1"/>
  <pivotFields count="30">
    <pivotField showAll="0"/>
    <pivotField axis="axisCol" showAll="0">
      <items count="16">
        <item x="0"/>
        <item x="1"/>
        <item x="2"/>
        <item x="3"/>
        <item x="4"/>
        <item x="5"/>
        <item x="6"/>
        <item x="8"/>
        <item x="7"/>
        <item x="9"/>
        <item x="10"/>
        <item x="11"/>
        <item x="12"/>
        <item x="13"/>
        <item x="14"/>
        <item t="default"/>
      </items>
    </pivotField>
    <pivotField showAll="0"/>
    <pivotField showAll="0"/>
    <pivotField showAll="0"/>
    <pivotField showAll="0"/>
    <pivotField showAll="0"/>
    <pivotField axis="axisRow" showAll="0">
      <items count="32">
        <item x="13"/>
        <item x="4"/>
        <item m="1" x="29"/>
        <item x="7"/>
        <item m="1" x="27"/>
        <item m="1" x="23"/>
        <item x="8"/>
        <item m="1" x="30"/>
        <item m="1" x="25"/>
        <item m="1" x="28"/>
        <item x="12"/>
        <item x="0"/>
        <item x="5"/>
        <item x="19"/>
        <item x="20"/>
        <item x="21"/>
        <item x="6"/>
        <item x="22"/>
        <item x="1"/>
        <item m="1" x="26"/>
        <item m="1" x="24"/>
        <item x="16"/>
        <item x="14"/>
        <item x="10"/>
        <item x="2"/>
        <item x="3"/>
        <item x="9"/>
        <item x="11"/>
        <item x="15"/>
        <item x="17"/>
        <item x="18"/>
        <item t="default"/>
      </items>
    </pivotField>
    <pivotField showAll="0"/>
    <pivotField showAll="0"/>
    <pivotField showAll="0"/>
    <pivotField showAll="0"/>
    <pivotField showAll="0"/>
    <pivotField showAll="0"/>
    <pivotField showAll="0"/>
    <pivotField numFmtId="2" showAll="0"/>
    <pivotField showAll="0"/>
    <pivotField showAll="0"/>
    <pivotField showAll="0"/>
    <pivotField showAll="0"/>
    <pivotField showAll="0"/>
    <pivotField showAll="0"/>
    <pivotField showAll="0"/>
    <pivotField showAll="0"/>
    <pivotField numFmtId="2" showAll="0"/>
    <pivotField showAll="0"/>
    <pivotField dataField="1" showAll="0">
      <items count="4">
        <item x="0"/>
        <item x="1"/>
        <item x="2"/>
        <item t="default"/>
      </items>
    </pivotField>
    <pivotField showAll="0"/>
    <pivotField showAll="0"/>
    <pivotField showAll="0"/>
  </pivotFields>
  <rowFields count="1">
    <field x="7"/>
  </rowFields>
  <rowItems count="24">
    <i>
      <x/>
    </i>
    <i>
      <x v="1"/>
    </i>
    <i>
      <x v="3"/>
    </i>
    <i>
      <x v="6"/>
    </i>
    <i>
      <x v="10"/>
    </i>
    <i>
      <x v="11"/>
    </i>
    <i>
      <x v="12"/>
    </i>
    <i>
      <x v="13"/>
    </i>
    <i>
      <x v="14"/>
    </i>
    <i>
      <x v="15"/>
    </i>
    <i>
      <x v="16"/>
    </i>
    <i>
      <x v="17"/>
    </i>
    <i>
      <x v="18"/>
    </i>
    <i>
      <x v="21"/>
    </i>
    <i>
      <x v="22"/>
    </i>
    <i>
      <x v="23"/>
    </i>
    <i>
      <x v="24"/>
    </i>
    <i>
      <x v="25"/>
    </i>
    <i>
      <x v="26"/>
    </i>
    <i>
      <x v="27"/>
    </i>
    <i>
      <x v="28"/>
    </i>
    <i>
      <x v="29"/>
    </i>
    <i>
      <x v="30"/>
    </i>
    <i t="grand">
      <x/>
    </i>
  </rowItems>
  <colFields count="1">
    <field x="1"/>
  </colFields>
  <colItems count="16">
    <i>
      <x/>
    </i>
    <i>
      <x v="1"/>
    </i>
    <i>
      <x v="2"/>
    </i>
    <i>
      <x v="3"/>
    </i>
    <i>
      <x v="4"/>
    </i>
    <i>
      <x v="5"/>
    </i>
    <i>
      <x v="6"/>
    </i>
    <i>
      <x v="7"/>
    </i>
    <i>
      <x v="8"/>
    </i>
    <i>
      <x v="9"/>
    </i>
    <i>
      <x v="10"/>
    </i>
    <i>
      <x v="11"/>
    </i>
    <i>
      <x v="12"/>
    </i>
    <i>
      <x v="13"/>
    </i>
    <i>
      <x v="14"/>
    </i>
    <i t="grand">
      <x/>
    </i>
  </colItems>
  <dataFields count="1">
    <dataField name="Conteggio di Rischio Residuo" fld="26" subtotal="count" baseField="0" baseItem="0"/>
  </dataFields>
  <formats count="23">
    <format dxfId="57">
      <pivotArea field="26" type="button" dataOnly="0" labelOnly="1" outline="0"/>
    </format>
    <format dxfId="56">
      <pivotArea field="1" type="button" dataOnly="0" labelOnly="1" outline="0" axis="axisCol" fieldPosition="0"/>
    </format>
    <format dxfId="55">
      <pivotArea dataOnly="0" labelOnly="1" fieldPosition="0">
        <references count="1">
          <reference field="1" count="0"/>
        </references>
      </pivotArea>
    </format>
    <format dxfId="54">
      <pivotArea dataOnly="0" labelOnly="1" grandCol="1" outline="0" fieldPosition="0"/>
    </format>
    <format dxfId="53">
      <pivotArea dataOnly="0" labelOnly="1" grandCol="1" outline="0" fieldPosition="0"/>
    </format>
    <format dxfId="52">
      <pivotArea outline="0" collapsedLevelsAreSubtotals="1" fieldPosition="0">
        <references count="1">
          <reference field="1" count="0" selected="0"/>
        </references>
      </pivotArea>
    </format>
    <format dxfId="51">
      <pivotArea field="1" type="button" dataOnly="0" labelOnly="1" outline="0" axis="axisCol" fieldPosition="0"/>
    </format>
    <format dxfId="50">
      <pivotArea type="topRight" dataOnly="0" labelOnly="1" outline="0" fieldPosition="0"/>
    </format>
    <format dxfId="49">
      <pivotArea outline="0" collapsedLevelsAreSubtotals="1" fieldPosition="0">
        <references count="1">
          <reference field="1" count="0" selected="0"/>
        </references>
      </pivotArea>
    </format>
    <format dxfId="48">
      <pivotArea field="1" type="button" dataOnly="0" labelOnly="1" outline="0" axis="axisCol" fieldPosition="0"/>
    </format>
    <format dxfId="47">
      <pivotArea type="topRight" dataOnly="0" labelOnly="1" outline="0" fieldPosition="0"/>
    </format>
    <format dxfId="46">
      <pivotArea dataOnly="0" labelOnly="1" fieldPosition="0">
        <references count="1">
          <reference field="1" count="0"/>
        </references>
      </pivotArea>
    </format>
    <format dxfId="45">
      <pivotArea dataOnly="0" labelOnly="1" fieldPosition="0">
        <references count="1">
          <reference field="1" count="0"/>
        </references>
      </pivotArea>
    </format>
    <format dxfId="44">
      <pivotArea dataOnly="0" labelOnly="1" fieldPosition="0">
        <references count="1">
          <reference field="1" count="0"/>
        </references>
      </pivotArea>
    </format>
    <format dxfId="43">
      <pivotArea collapsedLevelsAreSubtotals="1" fieldPosition="0">
        <references count="2">
          <reference field="1" count="0" selected="0"/>
          <reference field="7" count="0"/>
        </references>
      </pivotArea>
    </format>
    <format dxfId="42">
      <pivotArea dataOnly="0" labelOnly="1" fieldPosition="0">
        <references count="1">
          <reference field="7" count="0"/>
        </references>
      </pivotArea>
    </format>
    <format dxfId="41">
      <pivotArea field="7" type="button" dataOnly="0" labelOnly="1" outline="0" axis="axisRow" fieldPosition="0"/>
    </format>
    <format dxfId="40">
      <pivotArea field="7" type="button" dataOnly="0" labelOnly="1" outline="0" axis="axisRow" fieldPosition="0"/>
    </format>
    <format dxfId="39">
      <pivotArea field="7" type="button" dataOnly="0" labelOnly="1" outline="0" axis="axisRow" fieldPosition="0"/>
    </format>
    <format dxfId="38">
      <pivotArea type="origin" dataOnly="0" labelOnly="1" outline="0" fieldPosition="0"/>
    </format>
    <format dxfId="37">
      <pivotArea field="7" type="button" dataOnly="0" labelOnly="1" outline="0" axis="axisRow" fieldPosition="0"/>
    </format>
    <format dxfId="36">
      <pivotArea dataOnly="0" labelOnly="1" fieldPosition="0">
        <references count="1">
          <reference field="7" count="0"/>
        </references>
      </pivotArea>
    </format>
    <format dxfId="35">
      <pivotArea dataOnly="0" labelOnly="1" grandRow="1" outline="0" fieldPosition="0"/>
    </format>
  </formats>
  <conditionalFormats count="2">
    <conditionalFormat priority="1">
      <pivotAreas count="1">
        <pivotArea type="data" collapsedLevelsAreSubtotals="1" fieldPosition="0">
          <references count="3">
            <reference field="4294967294" count="1" selected="0">
              <x v="0"/>
            </reference>
            <reference field="1" count="1" selected="0">
              <x v="3"/>
            </reference>
            <reference field="7" count="1">
              <x v="0"/>
            </reference>
          </references>
        </pivotArea>
      </pivotAreas>
    </conditionalFormat>
    <conditionalFormat priority="2">
      <pivotAreas count="1">
        <pivotArea type="data" collapsedLevelsAreSubtotals="1" fieldPosition="0">
          <references count="3">
            <reference field="4294967294" count="1" selected="0">
              <x v="0"/>
            </reference>
            <reference field="1" count="15" selected="0">
              <x v="0"/>
              <x v="1"/>
              <x v="2"/>
              <x v="3"/>
              <x v="4"/>
              <x v="5"/>
              <x v="6"/>
              <x v="7"/>
              <x v="8"/>
              <x v="9"/>
              <x v="10"/>
              <x v="11"/>
              <x v="12"/>
              <x v="13"/>
              <x v="14"/>
            </reference>
            <reference field="7" count="22">
              <x v="1"/>
              <x v="2"/>
              <x v="3"/>
              <x v="4"/>
              <x v="5"/>
              <x v="6"/>
              <x v="7"/>
              <x v="9"/>
              <x v="10"/>
              <x v="11"/>
              <x v="12"/>
              <x v="13"/>
              <x v="14"/>
              <x v="15"/>
              <x v="16"/>
              <x v="17"/>
              <x v="18"/>
              <x v="19"/>
              <x v="20"/>
              <x v="21"/>
              <x v="22"/>
              <x v="23"/>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ivotTable" Target="../pivotTables/pivotTable5.xml"/><Relationship Id="rId1"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Z81"/>
  <sheetViews>
    <sheetView showGridLines="0" topLeftCell="B1" zoomScale="80" zoomScaleNormal="80" workbookViewId="0">
      <selection activeCell="L17" sqref="L12:L35"/>
      <pivotSelection pane="bottomRight" showHeader="1" axis="axisRow" activeRow="16" activeCol="11" previousRow="16" previousCol="11" click="1" r:id="rId1">
        <pivotArea dataOnly="0" labelOnly="1" fieldPosition="0">
          <references count="1">
            <reference field="6" count="0"/>
          </references>
        </pivotArea>
      </pivotSelection>
    </sheetView>
  </sheetViews>
  <sheetFormatPr defaultRowHeight="15" x14ac:dyDescent="0.25"/>
  <cols>
    <col min="1" max="1" width="96.7109375" style="151" customWidth="1"/>
    <col min="2" max="2" width="21.7109375" style="89" bestFit="1" customWidth="1"/>
    <col min="3" max="3" width="18.28515625" style="89" bestFit="1" customWidth="1"/>
    <col min="4" max="4" width="7.28515625" style="89" bestFit="1" customWidth="1"/>
    <col min="5" max="5" width="5.7109375" style="89" bestFit="1" customWidth="1"/>
    <col min="6" max="6" width="17.28515625" style="94" hidden="1" customWidth="1"/>
    <col min="7" max="7" width="1.140625" style="94" customWidth="1"/>
    <col min="8" max="10" width="1.140625" customWidth="1"/>
    <col min="12" max="12" width="71.7109375" style="151" customWidth="1"/>
    <col min="13" max="16" width="12.28515625" style="97" customWidth="1"/>
    <col min="17" max="17" width="16.7109375" style="97" hidden="1" customWidth="1"/>
    <col min="18" max="20" width="2.28515625" customWidth="1"/>
    <col min="21" max="21" width="27" style="151" bestFit="1" customWidth="1"/>
    <col min="22" max="22" width="21.7109375" style="97" bestFit="1" customWidth="1"/>
    <col min="23" max="24" width="7.28515625" style="97" bestFit="1" customWidth="1"/>
    <col min="25" max="25" width="5.7109375" style="97" bestFit="1" customWidth="1"/>
    <col min="26" max="26" width="16.7109375" style="97" hidden="1" customWidth="1"/>
    <col min="27" max="27" width="16.7109375" customWidth="1"/>
  </cols>
  <sheetData>
    <row r="3" spans="1:26" x14ac:dyDescent="0.25">
      <c r="A3" s="148" t="s">
        <v>476</v>
      </c>
      <c r="B3" s="93" t="s">
        <v>450</v>
      </c>
      <c r="C3"/>
      <c r="D3"/>
      <c r="E3"/>
      <c r="F3"/>
      <c r="G3"/>
    </row>
    <row r="4" spans="1:26" s="97" customFormat="1" x14ac:dyDescent="0.25">
      <c r="A4" s="148" t="s">
        <v>372</v>
      </c>
      <c r="B4" s="89" t="s">
        <v>78</v>
      </c>
      <c r="C4" s="97" t="s">
        <v>373</v>
      </c>
      <c r="D4"/>
      <c r="E4"/>
      <c r="F4"/>
      <c r="L4" s="151"/>
      <c r="U4" s="151"/>
    </row>
    <row r="5" spans="1:26" x14ac:dyDescent="0.25">
      <c r="A5" s="164" t="s">
        <v>16</v>
      </c>
      <c r="B5" s="146">
        <v>7</v>
      </c>
      <c r="C5" s="144">
        <v>7</v>
      </c>
      <c r="D5"/>
      <c r="E5"/>
      <c r="F5"/>
      <c r="G5"/>
    </row>
    <row r="6" spans="1:26" x14ac:dyDescent="0.25">
      <c r="A6" s="152" t="s">
        <v>407</v>
      </c>
      <c r="B6" s="145">
        <v>1</v>
      </c>
      <c r="C6" s="144">
        <v>1</v>
      </c>
      <c r="D6"/>
      <c r="E6"/>
      <c r="F6"/>
      <c r="G6"/>
    </row>
    <row r="7" spans="1:26" x14ac:dyDescent="0.25">
      <c r="A7" s="152" t="s">
        <v>483</v>
      </c>
      <c r="B7" s="145">
        <v>2</v>
      </c>
      <c r="C7" s="144">
        <v>2</v>
      </c>
      <c r="D7"/>
      <c r="E7"/>
      <c r="F7"/>
      <c r="G7"/>
    </row>
    <row r="8" spans="1:26" x14ac:dyDescent="0.25">
      <c r="A8" s="152" t="s">
        <v>419</v>
      </c>
      <c r="B8" s="145">
        <v>2</v>
      </c>
      <c r="C8" s="144">
        <v>2</v>
      </c>
      <c r="D8"/>
      <c r="E8"/>
      <c r="F8"/>
      <c r="G8"/>
      <c r="V8"/>
    </row>
    <row r="9" spans="1:26" x14ac:dyDescent="0.25">
      <c r="A9" s="152" t="s">
        <v>467</v>
      </c>
      <c r="B9" s="145">
        <v>2</v>
      </c>
      <c r="C9" s="144">
        <v>2</v>
      </c>
      <c r="D9"/>
      <c r="E9"/>
      <c r="F9"/>
      <c r="G9"/>
    </row>
    <row r="10" spans="1:26" x14ac:dyDescent="0.25">
      <c r="A10" s="164" t="s">
        <v>274</v>
      </c>
      <c r="B10" s="146">
        <v>1</v>
      </c>
      <c r="C10" s="144">
        <v>1</v>
      </c>
      <c r="D10"/>
      <c r="E10"/>
      <c r="F10"/>
      <c r="G10"/>
      <c r="L10" s="148" t="s">
        <v>476</v>
      </c>
      <c r="M10" s="93" t="s">
        <v>450</v>
      </c>
      <c r="N10"/>
      <c r="O10"/>
      <c r="P10"/>
      <c r="Q10"/>
      <c r="U10" s="155"/>
      <c r="V10" s="156"/>
      <c r="W10" s="157"/>
      <c r="X10"/>
      <c r="Y10"/>
      <c r="Z10"/>
    </row>
    <row r="11" spans="1:26" ht="30" x14ac:dyDescent="0.25">
      <c r="A11" s="152" t="s">
        <v>403</v>
      </c>
      <c r="B11" s="145">
        <v>1</v>
      </c>
      <c r="C11" s="144">
        <v>1</v>
      </c>
      <c r="D11"/>
      <c r="E11"/>
      <c r="F11"/>
      <c r="G11"/>
      <c r="L11" s="148" t="s">
        <v>372</v>
      </c>
      <c r="M11" s="96" t="s">
        <v>100</v>
      </c>
      <c r="N11" s="89" t="s">
        <v>77</v>
      </c>
      <c r="O11" s="89" t="s">
        <v>78</v>
      </c>
      <c r="P11" s="89" t="s">
        <v>79</v>
      </c>
      <c r="Q11" s="97" t="s">
        <v>373</v>
      </c>
      <c r="U11" s="158"/>
      <c r="V11" s="159"/>
      <c r="W11" s="160"/>
      <c r="X11"/>
      <c r="Y11"/>
      <c r="Z11"/>
    </row>
    <row r="12" spans="1:26" x14ac:dyDescent="0.25">
      <c r="A12" s="164" t="s">
        <v>273</v>
      </c>
      <c r="B12" s="146">
        <v>4</v>
      </c>
      <c r="C12" s="144">
        <v>4</v>
      </c>
      <c r="D12"/>
      <c r="E12"/>
      <c r="F12"/>
      <c r="G12"/>
      <c r="L12" s="154" t="s">
        <v>343</v>
      </c>
      <c r="M12" s="146"/>
      <c r="N12" s="146"/>
      <c r="O12" s="146">
        <v>1</v>
      </c>
      <c r="P12" s="146"/>
      <c r="Q12" s="89">
        <v>1</v>
      </c>
      <c r="U12" s="158"/>
      <c r="V12" s="159"/>
      <c r="W12" s="160"/>
      <c r="X12"/>
      <c r="Y12"/>
      <c r="Z12"/>
    </row>
    <row r="13" spans="1:26" x14ac:dyDescent="0.25">
      <c r="A13" s="152" t="s">
        <v>484</v>
      </c>
      <c r="B13" s="145">
        <v>1</v>
      </c>
      <c r="C13" s="144">
        <v>1</v>
      </c>
      <c r="D13"/>
      <c r="E13"/>
      <c r="F13"/>
      <c r="G13"/>
      <c r="L13" s="154" t="s">
        <v>338</v>
      </c>
      <c r="M13" s="146"/>
      <c r="N13" s="146">
        <v>1</v>
      </c>
      <c r="O13" s="146"/>
      <c r="P13" s="146"/>
      <c r="Q13" s="89">
        <v>1</v>
      </c>
      <c r="U13" s="158"/>
      <c r="V13" s="159"/>
      <c r="W13" s="160"/>
      <c r="X13"/>
      <c r="Y13"/>
      <c r="Z13"/>
    </row>
    <row r="14" spans="1:26" x14ac:dyDescent="0.25">
      <c r="A14" s="152" t="s">
        <v>485</v>
      </c>
      <c r="B14" s="145">
        <v>1</v>
      </c>
      <c r="C14" s="144">
        <v>1</v>
      </c>
      <c r="D14"/>
      <c r="E14"/>
      <c r="F14"/>
      <c r="G14"/>
      <c r="L14" s="154" t="s">
        <v>346</v>
      </c>
      <c r="M14" s="146">
        <v>1</v>
      </c>
      <c r="N14" s="146">
        <v>4</v>
      </c>
      <c r="O14" s="146">
        <v>6</v>
      </c>
      <c r="P14" s="146"/>
      <c r="Q14" s="89">
        <v>11</v>
      </c>
      <c r="U14" s="158"/>
      <c r="V14" s="159"/>
      <c r="W14" s="160"/>
      <c r="X14"/>
      <c r="Y14"/>
      <c r="Z14"/>
    </row>
    <row r="15" spans="1:26" x14ac:dyDescent="0.25">
      <c r="A15" s="152" t="s">
        <v>408</v>
      </c>
      <c r="B15" s="145">
        <v>2</v>
      </c>
      <c r="C15" s="144">
        <v>2</v>
      </c>
      <c r="D15"/>
      <c r="E15"/>
      <c r="F15"/>
      <c r="G15"/>
      <c r="L15" s="154" t="s">
        <v>341</v>
      </c>
      <c r="M15" s="146"/>
      <c r="N15" s="146">
        <v>2</v>
      </c>
      <c r="O15" s="146"/>
      <c r="P15" s="146"/>
      <c r="Q15" s="89">
        <v>2</v>
      </c>
      <c r="U15" s="158"/>
      <c r="V15" s="159"/>
      <c r="W15" s="160"/>
      <c r="X15"/>
      <c r="Y15"/>
      <c r="Z15"/>
    </row>
    <row r="16" spans="1:26" x14ac:dyDescent="0.25">
      <c r="A16" s="164" t="s">
        <v>26</v>
      </c>
      <c r="B16" s="146">
        <v>13</v>
      </c>
      <c r="C16" s="144">
        <v>13</v>
      </c>
      <c r="D16"/>
      <c r="E16"/>
      <c r="F16"/>
      <c r="G16"/>
      <c r="L16" s="154" t="s">
        <v>347</v>
      </c>
      <c r="M16" s="146"/>
      <c r="N16" s="146"/>
      <c r="O16" s="146"/>
      <c r="P16" s="146">
        <v>2</v>
      </c>
      <c r="Q16" s="89">
        <v>2</v>
      </c>
      <c r="U16" s="158"/>
      <c r="V16" s="159"/>
      <c r="W16" s="160"/>
      <c r="X16"/>
      <c r="Y16"/>
      <c r="Z16"/>
    </row>
    <row r="17" spans="1:26" ht="30" x14ac:dyDescent="0.25">
      <c r="A17" s="152" t="s">
        <v>40</v>
      </c>
      <c r="B17" s="145">
        <v>1</v>
      </c>
      <c r="C17" s="144">
        <v>1</v>
      </c>
      <c r="D17"/>
      <c r="E17"/>
      <c r="F17"/>
      <c r="G17"/>
      <c r="L17" s="154" t="s">
        <v>382</v>
      </c>
      <c r="M17" s="146"/>
      <c r="N17" s="146"/>
      <c r="O17" s="146">
        <v>2</v>
      </c>
      <c r="P17" s="146"/>
      <c r="Q17" s="89">
        <v>2</v>
      </c>
      <c r="U17" s="158"/>
      <c r="V17" s="159"/>
      <c r="W17" s="160"/>
      <c r="X17"/>
      <c r="Y17"/>
      <c r="Z17"/>
    </row>
    <row r="18" spans="1:26" x14ac:dyDescent="0.25">
      <c r="A18" s="152" t="s">
        <v>27</v>
      </c>
      <c r="B18" s="145">
        <v>2</v>
      </c>
      <c r="C18" s="144">
        <v>2</v>
      </c>
      <c r="D18"/>
      <c r="E18"/>
      <c r="F18"/>
      <c r="G18"/>
      <c r="L18" s="154" t="s">
        <v>340</v>
      </c>
      <c r="M18" s="146">
        <v>2</v>
      </c>
      <c r="N18" s="146">
        <v>4</v>
      </c>
      <c r="O18" s="146"/>
      <c r="P18" s="146"/>
      <c r="Q18" s="89">
        <v>6</v>
      </c>
      <c r="U18" s="158"/>
      <c r="V18" s="159"/>
      <c r="W18" s="160"/>
      <c r="X18"/>
      <c r="Y18"/>
      <c r="Z18"/>
    </row>
    <row r="19" spans="1:26" x14ac:dyDescent="0.25">
      <c r="A19" s="152" t="s">
        <v>29</v>
      </c>
      <c r="B19" s="145">
        <v>6</v>
      </c>
      <c r="C19" s="144">
        <v>6</v>
      </c>
      <c r="D19"/>
      <c r="E19"/>
      <c r="F19"/>
      <c r="L19" s="154" t="s">
        <v>517</v>
      </c>
      <c r="M19" s="146"/>
      <c r="N19" s="146">
        <v>1</v>
      </c>
      <c r="O19" s="146"/>
      <c r="P19" s="146"/>
      <c r="Q19" s="89">
        <v>1</v>
      </c>
      <c r="U19" s="158"/>
      <c r="V19" s="159"/>
      <c r="W19" s="160"/>
      <c r="X19"/>
      <c r="Y19"/>
      <c r="Z19"/>
    </row>
    <row r="20" spans="1:26" x14ac:dyDescent="0.25">
      <c r="A20" s="152" t="s">
        <v>398</v>
      </c>
      <c r="B20" s="145">
        <v>3</v>
      </c>
      <c r="C20" s="144">
        <v>3</v>
      </c>
      <c r="D20"/>
      <c r="E20"/>
      <c r="F20"/>
      <c r="L20" s="154" t="s">
        <v>348</v>
      </c>
      <c r="M20" s="146"/>
      <c r="N20" s="146">
        <v>1</v>
      </c>
      <c r="O20" s="146">
        <v>1</v>
      </c>
      <c r="P20" s="146"/>
      <c r="Q20" s="89">
        <v>2</v>
      </c>
      <c r="U20" s="158"/>
      <c r="V20" s="159"/>
      <c r="W20" s="160"/>
      <c r="X20"/>
      <c r="Y20"/>
      <c r="Z20"/>
    </row>
    <row r="21" spans="1:26" x14ac:dyDescent="0.25">
      <c r="A21" s="152" t="s">
        <v>487</v>
      </c>
      <c r="B21" s="145">
        <v>1</v>
      </c>
      <c r="C21" s="144">
        <v>1</v>
      </c>
      <c r="D21"/>
      <c r="E21"/>
      <c r="F21"/>
      <c r="L21" s="154" t="s">
        <v>349</v>
      </c>
      <c r="M21" s="146">
        <v>1</v>
      </c>
      <c r="N21" s="146">
        <v>1</v>
      </c>
      <c r="O21" s="146">
        <v>1</v>
      </c>
      <c r="P21" s="146"/>
      <c r="Q21" s="89">
        <v>3</v>
      </c>
      <c r="U21" s="158"/>
      <c r="V21" s="159"/>
      <c r="W21" s="160"/>
      <c r="X21"/>
      <c r="Y21"/>
      <c r="Z21"/>
    </row>
    <row r="22" spans="1:26" ht="30" x14ac:dyDescent="0.25">
      <c r="A22" s="164" t="s">
        <v>271</v>
      </c>
      <c r="B22" s="146">
        <v>1</v>
      </c>
      <c r="C22" s="144">
        <v>1</v>
      </c>
      <c r="D22"/>
      <c r="E22"/>
      <c r="F22"/>
      <c r="L22" s="154" t="s">
        <v>342</v>
      </c>
      <c r="M22" s="146">
        <v>2</v>
      </c>
      <c r="N22" s="146">
        <v>2</v>
      </c>
      <c r="O22" s="146">
        <v>5</v>
      </c>
      <c r="P22" s="146"/>
      <c r="Q22" s="89">
        <v>9</v>
      </c>
      <c r="U22" s="158"/>
      <c r="V22" s="159"/>
      <c r="W22" s="160"/>
      <c r="X22"/>
      <c r="Y22"/>
      <c r="Z22"/>
    </row>
    <row r="23" spans="1:26" x14ac:dyDescent="0.25">
      <c r="A23" s="152" t="s">
        <v>413</v>
      </c>
      <c r="B23" s="145">
        <v>1</v>
      </c>
      <c r="C23" s="144">
        <v>1</v>
      </c>
      <c r="D23"/>
      <c r="E23"/>
      <c r="F23"/>
      <c r="L23" s="154" t="s">
        <v>334</v>
      </c>
      <c r="M23" s="146"/>
      <c r="N23" s="146"/>
      <c r="O23" s="146">
        <v>1</v>
      </c>
      <c r="P23" s="146"/>
      <c r="Q23" s="89">
        <v>1</v>
      </c>
      <c r="U23" s="158"/>
      <c r="V23" s="159"/>
      <c r="W23" s="160"/>
      <c r="X23"/>
      <c r="Y23"/>
      <c r="Z23"/>
    </row>
    <row r="24" spans="1:26" ht="45" x14ac:dyDescent="0.25">
      <c r="A24" s="164" t="s">
        <v>268</v>
      </c>
      <c r="B24" s="146">
        <v>1</v>
      </c>
      <c r="C24" s="144">
        <v>1</v>
      </c>
      <c r="D24"/>
      <c r="E24"/>
      <c r="F24"/>
      <c r="L24" s="154" t="s">
        <v>350</v>
      </c>
      <c r="M24" s="146"/>
      <c r="N24" s="146">
        <v>3</v>
      </c>
      <c r="O24" s="146">
        <v>1</v>
      </c>
      <c r="P24" s="146"/>
      <c r="Q24" s="89">
        <v>4</v>
      </c>
      <c r="U24" s="158"/>
      <c r="V24" s="159"/>
      <c r="W24" s="160"/>
      <c r="X24"/>
      <c r="Y24"/>
      <c r="Z24"/>
    </row>
    <row r="25" spans="1:26" x14ac:dyDescent="0.25">
      <c r="A25" s="152" t="s">
        <v>400</v>
      </c>
      <c r="B25" s="145">
        <v>1</v>
      </c>
      <c r="C25" s="144">
        <v>1</v>
      </c>
      <c r="D25"/>
      <c r="E25"/>
      <c r="F25"/>
      <c r="L25" s="154" t="s">
        <v>352</v>
      </c>
      <c r="M25" s="146">
        <v>3</v>
      </c>
      <c r="N25" s="146">
        <v>5</v>
      </c>
      <c r="O25" s="146">
        <v>1</v>
      </c>
      <c r="P25" s="146"/>
      <c r="Q25" s="89">
        <v>9</v>
      </c>
      <c r="U25" s="158"/>
      <c r="V25" s="159"/>
      <c r="W25" s="160"/>
      <c r="X25"/>
      <c r="Y25"/>
      <c r="Z25"/>
    </row>
    <row r="26" spans="1:26" x14ac:dyDescent="0.25">
      <c r="A26" s="164" t="s">
        <v>266</v>
      </c>
      <c r="B26" s="146">
        <v>1</v>
      </c>
      <c r="C26" s="144">
        <v>1</v>
      </c>
      <c r="D26"/>
      <c r="E26"/>
      <c r="F26"/>
      <c r="L26" s="154" t="s">
        <v>351</v>
      </c>
      <c r="M26" s="146"/>
      <c r="N26" s="146">
        <v>1</v>
      </c>
      <c r="O26" s="146"/>
      <c r="P26" s="146"/>
      <c r="Q26" s="89">
        <v>1</v>
      </c>
      <c r="U26" s="158"/>
      <c r="V26" s="159"/>
      <c r="W26" s="160"/>
      <c r="X26"/>
      <c r="Y26"/>
      <c r="Z26"/>
    </row>
    <row r="27" spans="1:26" x14ac:dyDescent="0.25">
      <c r="A27" s="152" t="s">
        <v>512</v>
      </c>
      <c r="B27" s="145">
        <v>1</v>
      </c>
      <c r="C27" s="144">
        <v>1</v>
      </c>
      <c r="D27"/>
      <c r="E27"/>
      <c r="F27"/>
      <c r="L27" s="154" t="s">
        <v>335</v>
      </c>
      <c r="M27" s="146"/>
      <c r="N27" s="146">
        <v>3</v>
      </c>
      <c r="O27" s="146">
        <v>2</v>
      </c>
      <c r="P27" s="146"/>
      <c r="Q27" s="89">
        <v>5</v>
      </c>
      <c r="U27" s="161"/>
      <c r="V27" s="162"/>
      <c r="W27" s="163"/>
      <c r="X27"/>
      <c r="Y27"/>
      <c r="Z27"/>
    </row>
    <row r="28" spans="1:26" x14ac:dyDescent="0.25">
      <c r="A28" s="164" t="s">
        <v>494</v>
      </c>
      <c r="B28" s="146">
        <v>1</v>
      </c>
      <c r="C28" s="144">
        <v>1</v>
      </c>
      <c r="D28"/>
      <c r="E28"/>
      <c r="F28"/>
      <c r="L28" s="154" t="s">
        <v>384</v>
      </c>
      <c r="M28" s="146"/>
      <c r="N28" s="146">
        <v>3</v>
      </c>
      <c r="O28" s="146"/>
      <c r="P28" s="146"/>
      <c r="Q28" s="89">
        <v>3</v>
      </c>
      <c r="U28"/>
      <c r="V28"/>
      <c r="W28"/>
      <c r="X28"/>
      <c r="Y28"/>
      <c r="Z28"/>
    </row>
    <row r="29" spans="1:26" ht="30" x14ac:dyDescent="0.25">
      <c r="A29" s="152" t="s">
        <v>399</v>
      </c>
      <c r="B29" s="145">
        <v>1</v>
      </c>
      <c r="C29" s="144">
        <v>1</v>
      </c>
      <c r="D29"/>
      <c r="E29"/>
      <c r="F29"/>
      <c r="L29" s="154" t="s">
        <v>337</v>
      </c>
      <c r="M29" s="146"/>
      <c r="N29" s="146"/>
      <c r="O29" s="146">
        <v>3</v>
      </c>
      <c r="P29" s="146"/>
      <c r="Q29" s="89">
        <v>3</v>
      </c>
      <c r="U29"/>
      <c r="V29"/>
      <c r="W29"/>
      <c r="X29"/>
      <c r="Y29"/>
      <c r="Z29"/>
    </row>
    <row r="30" spans="1:26" x14ac:dyDescent="0.25">
      <c r="A30" s="150" t="s">
        <v>373</v>
      </c>
      <c r="B30" s="147">
        <v>29</v>
      </c>
      <c r="C30" s="144">
        <v>29</v>
      </c>
      <c r="D30"/>
      <c r="E30"/>
      <c r="F30"/>
      <c r="L30" s="154" t="s">
        <v>336</v>
      </c>
      <c r="M30" s="146"/>
      <c r="N30" s="146"/>
      <c r="O30" s="146">
        <v>1</v>
      </c>
      <c r="P30" s="146"/>
      <c r="Q30" s="89">
        <v>1</v>
      </c>
      <c r="U30"/>
      <c r="V30"/>
      <c r="W30"/>
      <c r="X30"/>
      <c r="Y30"/>
      <c r="Z30"/>
    </row>
    <row r="31" spans="1:26" ht="30" x14ac:dyDescent="0.25">
      <c r="A31"/>
      <c r="B31"/>
      <c r="C31"/>
      <c r="D31"/>
      <c r="E31"/>
      <c r="F31"/>
      <c r="L31" s="154" t="s">
        <v>339</v>
      </c>
      <c r="M31" s="146"/>
      <c r="N31" s="146"/>
      <c r="O31" s="146">
        <v>2</v>
      </c>
      <c r="P31" s="146"/>
      <c r="Q31" s="89">
        <v>2</v>
      </c>
      <c r="U31"/>
      <c r="V31"/>
      <c r="W31"/>
      <c r="X31"/>
      <c r="Y31"/>
      <c r="Z31"/>
    </row>
    <row r="32" spans="1:26" x14ac:dyDescent="0.25">
      <c r="A32"/>
      <c r="B32"/>
      <c r="C32"/>
      <c r="D32"/>
      <c r="E32"/>
      <c r="F32"/>
      <c r="L32" s="154" t="s">
        <v>345</v>
      </c>
      <c r="M32" s="146">
        <v>1</v>
      </c>
      <c r="N32" s="146"/>
      <c r="O32" s="146">
        <v>1</v>
      </c>
      <c r="P32" s="146"/>
      <c r="Q32" s="89">
        <v>2</v>
      </c>
      <c r="U32"/>
      <c r="V32"/>
      <c r="W32"/>
      <c r="X32"/>
      <c r="Y32"/>
      <c r="Z32"/>
    </row>
    <row r="33" spans="7:17" customFormat="1" ht="30" x14ac:dyDescent="0.25">
      <c r="G33" s="94"/>
      <c r="L33" s="154" t="s">
        <v>344</v>
      </c>
      <c r="M33" s="146"/>
      <c r="N33" s="146">
        <v>1</v>
      </c>
      <c r="O33" s="146">
        <v>1</v>
      </c>
      <c r="P33" s="146"/>
      <c r="Q33" s="89">
        <v>2</v>
      </c>
    </row>
    <row r="34" spans="7:17" customFormat="1" x14ac:dyDescent="0.25">
      <c r="G34" s="94"/>
      <c r="L34" s="154" t="s">
        <v>353</v>
      </c>
      <c r="M34" s="146"/>
      <c r="N34" s="146">
        <v>1</v>
      </c>
      <c r="O34" s="146"/>
      <c r="P34" s="146"/>
      <c r="Q34" s="89">
        <v>1</v>
      </c>
    </row>
    <row r="35" spans="7:17" customFormat="1" x14ac:dyDescent="0.25">
      <c r="G35" s="94"/>
      <c r="L35" s="154" t="s">
        <v>524</v>
      </c>
      <c r="M35" s="146"/>
      <c r="N35" s="146">
        <v>1</v>
      </c>
      <c r="O35" s="146"/>
      <c r="P35" s="146"/>
      <c r="Q35" s="89">
        <v>1</v>
      </c>
    </row>
    <row r="36" spans="7:17" customFormat="1" x14ac:dyDescent="0.25">
      <c r="G36" s="94"/>
      <c r="L36" s="149" t="s">
        <v>373</v>
      </c>
      <c r="M36" s="89">
        <v>10</v>
      </c>
      <c r="N36" s="89">
        <v>34</v>
      </c>
      <c r="O36" s="89">
        <v>29</v>
      </c>
      <c r="P36" s="89">
        <v>2</v>
      </c>
      <c r="Q36" s="89">
        <v>75</v>
      </c>
    </row>
    <row r="37" spans="7:17" customFormat="1" x14ac:dyDescent="0.25">
      <c r="G37" s="94"/>
      <c r="L37" s="151"/>
    </row>
    <row r="38" spans="7:17" customFormat="1" x14ac:dyDescent="0.25">
      <c r="G38" s="94"/>
      <c r="L38" s="151"/>
    </row>
    <row r="39" spans="7:17" customFormat="1" x14ac:dyDescent="0.25">
      <c r="G39" s="94"/>
      <c r="L39" s="151"/>
    </row>
    <row r="40" spans="7:17" customFormat="1" x14ac:dyDescent="0.25">
      <c r="G40" s="94"/>
      <c r="L40" s="151"/>
    </row>
    <row r="41" spans="7:17" customFormat="1" x14ac:dyDescent="0.25">
      <c r="G41" s="94"/>
      <c r="L41" s="151"/>
    </row>
    <row r="42" spans="7:17" customFormat="1" x14ac:dyDescent="0.25">
      <c r="G42" s="94"/>
      <c r="L42" s="151"/>
    </row>
    <row r="43" spans="7:17" customFormat="1" x14ac:dyDescent="0.25">
      <c r="G43" s="94"/>
      <c r="L43" s="151"/>
    </row>
    <row r="44" spans="7:17" customFormat="1" x14ac:dyDescent="0.25">
      <c r="G44" s="94"/>
      <c r="L44" s="151"/>
    </row>
    <row r="45" spans="7:17" customFormat="1" x14ac:dyDescent="0.25">
      <c r="G45" s="94"/>
      <c r="L45" s="151"/>
    </row>
    <row r="46" spans="7:17" customFormat="1" x14ac:dyDescent="0.25">
      <c r="G46" s="94"/>
      <c r="L46" s="151"/>
    </row>
    <row r="47" spans="7:17" customFormat="1" x14ac:dyDescent="0.25">
      <c r="G47" s="94"/>
      <c r="L47" s="151"/>
    </row>
    <row r="48" spans="7:17" customFormat="1" x14ac:dyDescent="0.25">
      <c r="G48" s="94"/>
      <c r="L48" s="151"/>
    </row>
    <row r="49" spans="1:26" x14ac:dyDescent="0.25">
      <c r="A49"/>
      <c r="B49"/>
      <c r="C49"/>
      <c r="D49"/>
      <c r="E49"/>
      <c r="F49"/>
      <c r="M49"/>
      <c r="N49"/>
      <c r="O49"/>
      <c r="P49"/>
      <c r="Q49"/>
      <c r="U49"/>
      <c r="V49"/>
      <c r="W49"/>
      <c r="X49"/>
      <c r="Y49"/>
      <c r="Z49"/>
    </row>
    <row r="50" spans="1:26" x14ac:dyDescent="0.25">
      <c r="A50"/>
      <c r="B50"/>
      <c r="C50"/>
      <c r="D50"/>
      <c r="E50"/>
      <c r="F50"/>
      <c r="M50"/>
      <c r="N50"/>
      <c r="O50"/>
      <c r="P50"/>
      <c r="Q50"/>
      <c r="U50"/>
      <c r="V50"/>
      <c r="W50"/>
      <c r="X50"/>
      <c r="Y50"/>
      <c r="Z50"/>
    </row>
    <row r="51" spans="1:26" x14ac:dyDescent="0.25">
      <c r="A51"/>
      <c r="B51"/>
      <c r="C51"/>
      <c r="D51"/>
      <c r="E51"/>
      <c r="F51"/>
      <c r="M51"/>
      <c r="N51"/>
      <c r="O51"/>
      <c r="P51"/>
      <c r="Q51"/>
      <c r="U51"/>
      <c r="V51"/>
      <c r="W51"/>
      <c r="X51"/>
      <c r="Y51"/>
      <c r="Z51"/>
    </row>
    <row r="52" spans="1:26" x14ac:dyDescent="0.25">
      <c r="A52"/>
      <c r="B52"/>
      <c r="C52"/>
      <c r="D52"/>
      <c r="E52"/>
      <c r="F52"/>
      <c r="M52"/>
      <c r="N52"/>
      <c r="O52"/>
      <c r="P52"/>
      <c r="Q52"/>
      <c r="U52"/>
      <c r="V52"/>
      <c r="W52"/>
      <c r="X52"/>
      <c r="Y52"/>
      <c r="Z52"/>
    </row>
    <row r="53" spans="1:26" x14ac:dyDescent="0.25">
      <c r="A53"/>
      <c r="B53"/>
      <c r="C53"/>
      <c r="D53"/>
      <c r="E53"/>
      <c r="F53"/>
      <c r="M53"/>
      <c r="N53"/>
      <c r="O53"/>
      <c r="P53"/>
      <c r="Q53"/>
      <c r="U53"/>
      <c r="V53"/>
      <c r="W53"/>
      <c r="X53"/>
      <c r="Y53"/>
      <c r="Z53"/>
    </row>
    <row r="54" spans="1:26" x14ac:dyDescent="0.25">
      <c r="A54"/>
      <c r="B54"/>
      <c r="C54"/>
      <c r="D54"/>
      <c r="E54"/>
      <c r="F54"/>
      <c r="M54"/>
      <c r="N54"/>
      <c r="O54"/>
      <c r="P54"/>
      <c r="Q54"/>
      <c r="U54"/>
      <c r="V54"/>
      <c r="W54"/>
      <c r="X54"/>
      <c r="Y54"/>
      <c r="Z54"/>
    </row>
    <row r="55" spans="1:26" x14ac:dyDescent="0.25">
      <c r="A55"/>
      <c r="B55"/>
      <c r="C55"/>
      <c r="D55"/>
      <c r="E55"/>
      <c r="F55"/>
      <c r="M55"/>
      <c r="N55"/>
      <c r="O55"/>
      <c r="P55"/>
      <c r="Q55"/>
      <c r="U55"/>
      <c r="V55"/>
      <c r="W55"/>
      <c r="X55"/>
      <c r="Y55"/>
      <c r="Z55"/>
    </row>
    <row r="56" spans="1:26" x14ac:dyDescent="0.25">
      <c r="A56"/>
      <c r="B56"/>
      <c r="C56"/>
      <c r="D56"/>
      <c r="E56"/>
      <c r="F56"/>
      <c r="M56"/>
      <c r="N56"/>
      <c r="O56"/>
      <c r="P56"/>
      <c r="Q56"/>
      <c r="U56"/>
      <c r="V56"/>
      <c r="W56"/>
      <c r="X56"/>
      <c r="Y56"/>
      <c r="Z56"/>
    </row>
    <row r="57" spans="1:26" x14ac:dyDescent="0.25">
      <c r="A57"/>
      <c r="B57"/>
      <c r="C57"/>
      <c r="D57"/>
      <c r="E57"/>
      <c r="F57"/>
      <c r="M57"/>
      <c r="N57"/>
      <c r="O57"/>
      <c r="P57"/>
      <c r="Q57"/>
      <c r="U57"/>
      <c r="V57"/>
      <c r="W57"/>
      <c r="X57"/>
      <c r="Y57"/>
      <c r="Z57"/>
    </row>
    <row r="58" spans="1:26" x14ac:dyDescent="0.25">
      <c r="A58"/>
      <c r="B58"/>
      <c r="C58"/>
      <c r="D58"/>
      <c r="E58"/>
      <c r="F58"/>
      <c r="M58"/>
      <c r="N58"/>
      <c r="O58"/>
      <c r="P58"/>
      <c r="Q58"/>
      <c r="U58"/>
      <c r="V58"/>
      <c r="W58"/>
      <c r="X58"/>
      <c r="Y58"/>
      <c r="Z58"/>
    </row>
    <row r="59" spans="1:26" x14ac:dyDescent="0.25">
      <c r="A59"/>
      <c r="B59"/>
      <c r="C59"/>
      <c r="D59"/>
      <c r="E59"/>
      <c r="F59"/>
      <c r="M59"/>
      <c r="N59"/>
      <c r="O59"/>
      <c r="P59"/>
      <c r="Q59"/>
      <c r="U59"/>
      <c r="V59"/>
      <c r="W59"/>
      <c r="X59"/>
      <c r="Y59"/>
      <c r="Z59"/>
    </row>
    <row r="60" spans="1:26" x14ac:dyDescent="0.25">
      <c r="A60"/>
      <c r="B60"/>
      <c r="C60"/>
      <c r="D60"/>
      <c r="E60"/>
      <c r="F60"/>
      <c r="M60"/>
      <c r="N60"/>
      <c r="O60"/>
      <c r="P60"/>
      <c r="Q60"/>
      <c r="U60"/>
      <c r="V60"/>
      <c r="W60"/>
      <c r="X60"/>
      <c r="Y60"/>
      <c r="Z60"/>
    </row>
    <row r="61" spans="1:26" x14ac:dyDescent="0.25">
      <c r="A61"/>
      <c r="B61"/>
      <c r="C61"/>
      <c r="D61"/>
      <c r="E61"/>
      <c r="F61"/>
      <c r="M61"/>
      <c r="N61"/>
      <c r="O61"/>
      <c r="P61"/>
      <c r="Q61"/>
      <c r="U61"/>
      <c r="V61"/>
      <c r="W61"/>
      <c r="X61"/>
      <c r="Y61"/>
      <c r="Z61"/>
    </row>
    <row r="62" spans="1:26" x14ac:dyDescent="0.25">
      <c r="A62"/>
      <c r="B62"/>
      <c r="C62"/>
      <c r="D62"/>
      <c r="E62"/>
      <c r="F62"/>
      <c r="M62"/>
      <c r="N62"/>
      <c r="O62"/>
      <c r="P62"/>
      <c r="Q62"/>
      <c r="U62"/>
      <c r="V62"/>
      <c r="W62"/>
      <c r="X62"/>
      <c r="Y62"/>
      <c r="Z62"/>
    </row>
    <row r="63" spans="1:26" x14ac:dyDescent="0.25">
      <c r="A63"/>
      <c r="B63"/>
      <c r="C63"/>
      <c r="D63"/>
      <c r="E63"/>
      <c r="F63"/>
      <c r="M63"/>
      <c r="N63"/>
      <c r="O63"/>
      <c r="P63"/>
      <c r="Q63"/>
      <c r="U63"/>
      <c r="V63"/>
      <c r="W63"/>
      <c r="X63"/>
      <c r="Y63"/>
      <c r="Z63"/>
    </row>
    <row r="64" spans="1:26" x14ac:dyDescent="0.25">
      <c r="M64"/>
      <c r="N64"/>
      <c r="O64"/>
      <c r="P64"/>
      <c r="Q64"/>
      <c r="U64"/>
      <c r="V64"/>
      <c r="W64"/>
      <c r="X64"/>
      <c r="Y64"/>
      <c r="Z64"/>
    </row>
    <row r="65" spans="13:17" x14ac:dyDescent="0.25">
      <c r="M65"/>
      <c r="N65"/>
      <c r="O65"/>
      <c r="P65"/>
      <c r="Q65"/>
    </row>
    <row r="66" spans="13:17" x14ac:dyDescent="0.25">
      <c r="M66"/>
      <c r="N66"/>
      <c r="O66"/>
      <c r="P66"/>
      <c r="Q66"/>
    </row>
    <row r="67" spans="13:17" x14ac:dyDescent="0.25">
      <c r="M67"/>
      <c r="N67"/>
      <c r="O67"/>
      <c r="P67"/>
      <c r="Q67"/>
    </row>
    <row r="68" spans="13:17" x14ac:dyDescent="0.25">
      <c r="M68"/>
      <c r="N68"/>
      <c r="O68"/>
      <c r="P68"/>
      <c r="Q68"/>
    </row>
    <row r="69" spans="13:17" x14ac:dyDescent="0.25">
      <c r="M69"/>
      <c r="N69"/>
      <c r="O69"/>
      <c r="P69"/>
      <c r="Q69"/>
    </row>
    <row r="70" spans="13:17" x14ac:dyDescent="0.25">
      <c r="M70"/>
      <c r="N70"/>
      <c r="O70"/>
      <c r="P70"/>
      <c r="Q70"/>
    </row>
    <row r="71" spans="13:17" x14ac:dyDescent="0.25">
      <c r="M71"/>
      <c r="N71"/>
      <c r="O71"/>
      <c r="P71"/>
      <c r="Q71"/>
    </row>
    <row r="72" spans="13:17" x14ac:dyDescent="0.25">
      <c r="M72"/>
      <c r="N72"/>
      <c r="O72"/>
      <c r="P72"/>
      <c r="Q72"/>
    </row>
    <row r="73" spans="13:17" x14ac:dyDescent="0.25">
      <c r="M73"/>
      <c r="N73"/>
      <c r="O73"/>
      <c r="P73"/>
      <c r="Q73"/>
    </row>
    <row r="74" spans="13:17" x14ac:dyDescent="0.25">
      <c r="M74"/>
      <c r="N74"/>
      <c r="O74"/>
      <c r="P74"/>
      <c r="Q74"/>
    </row>
    <row r="75" spans="13:17" x14ac:dyDescent="0.25">
      <c r="M75"/>
      <c r="N75"/>
      <c r="O75"/>
      <c r="P75"/>
      <c r="Q75"/>
    </row>
    <row r="76" spans="13:17" x14ac:dyDescent="0.25">
      <c r="M76"/>
      <c r="N76"/>
      <c r="O76"/>
      <c r="P76"/>
      <c r="Q76"/>
    </row>
    <row r="77" spans="13:17" x14ac:dyDescent="0.25">
      <c r="M77"/>
      <c r="N77"/>
      <c r="O77"/>
      <c r="P77"/>
      <c r="Q77"/>
    </row>
    <row r="78" spans="13:17" x14ac:dyDescent="0.25">
      <c r="M78"/>
      <c r="N78"/>
      <c r="O78"/>
      <c r="P78"/>
      <c r="Q78"/>
    </row>
    <row r="79" spans="13:17" x14ac:dyDescent="0.25">
      <c r="M79"/>
      <c r="N79"/>
      <c r="O79"/>
      <c r="P79"/>
      <c r="Q79"/>
    </row>
    <row r="80" spans="13:17" x14ac:dyDescent="0.25">
      <c r="M80"/>
      <c r="N80"/>
      <c r="O80"/>
      <c r="P80"/>
      <c r="Q80"/>
    </row>
    <row r="81" spans="13:17" x14ac:dyDescent="0.25">
      <c r="M81"/>
      <c r="N81"/>
      <c r="O81"/>
      <c r="P81"/>
      <c r="Q81"/>
    </row>
  </sheetData>
  <conditionalFormatting pivot="1" sqref="B5:C30">
    <cfRule type="iconSet" priority="8">
      <iconSet iconSet="3Symbols2" showValue="0">
        <cfvo type="percent" val="0"/>
        <cfvo type="num" val="0"/>
        <cfvo type="num" val="1"/>
      </iconSet>
    </cfRule>
  </conditionalFormatting>
  <conditionalFormatting pivot="1" sqref="M12:P35">
    <cfRule type="iconSet" priority="4">
      <iconSet iconSet="3Symbols2" showValue="0">
        <cfvo type="percent" val="0"/>
        <cfvo type="num" val="0"/>
        <cfvo type="num" val="1"/>
      </iconSet>
    </cfRule>
  </conditionalFormatting>
  <pageMargins left="0.70866141732283472" right="0.70866141732283472" top="0.74803149606299213" bottom="0.74803149606299213" header="0.31496062992125984" footer="0.31496062992125984"/>
  <pageSetup paperSize="9" orientation="portrait" r:id="rId4"/>
  <headerFooter>
    <oddHeader>&amp;LERP LUCCA&amp;CRisk Assessment 231&amp;R&amp;P/&amp;N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145"/>
  <sheetViews>
    <sheetView showGridLines="0" zoomScaleNormal="100" zoomScaleSheetLayoutView="90" workbookViewId="0"/>
  </sheetViews>
  <sheetFormatPr defaultColWidth="8.7109375" defaultRowHeight="14.25" x14ac:dyDescent="0.25"/>
  <cols>
    <col min="1" max="1" width="4.5703125" style="170" customWidth="1"/>
    <col min="2" max="2" width="67.28515625" style="170" customWidth="1"/>
    <col min="3" max="3" width="9" style="170" customWidth="1"/>
    <col min="4" max="6" width="7.7109375" style="170" customWidth="1"/>
    <col min="7" max="16384" width="8.7109375" style="170"/>
  </cols>
  <sheetData>
    <row r="2" spans="2:9" ht="14.65" customHeight="1" x14ac:dyDescent="0.2">
      <c r="B2" s="225" t="s">
        <v>504</v>
      </c>
      <c r="C2" s="225"/>
      <c r="D2" s="225"/>
      <c r="E2" s="225"/>
      <c r="F2" s="165"/>
      <c r="G2" s="165"/>
      <c r="H2" s="165"/>
      <c r="I2" s="167"/>
    </row>
    <row r="3" spans="2:9" ht="33" customHeight="1" x14ac:dyDescent="0.35">
      <c r="B3" s="226" t="s">
        <v>525</v>
      </c>
      <c r="C3" s="226"/>
      <c r="D3" s="226"/>
      <c r="E3" s="226"/>
      <c r="F3" s="166"/>
      <c r="G3" s="166"/>
      <c r="H3" s="166"/>
      <c r="I3" s="167"/>
    </row>
    <row r="4" spans="2:9" x14ac:dyDescent="0.2">
      <c r="B4" s="167"/>
      <c r="C4" s="167"/>
      <c r="D4" s="167"/>
      <c r="E4" s="167"/>
      <c r="F4" s="167"/>
      <c r="G4" s="167"/>
      <c r="H4" s="167"/>
      <c r="I4" s="167"/>
    </row>
    <row r="5" spans="2:9" x14ac:dyDescent="0.2">
      <c r="B5" s="167"/>
      <c r="C5" s="167"/>
      <c r="D5" s="167"/>
      <c r="E5" s="167"/>
      <c r="F5" s="167"/>
      <c r="G5" s="167"/>
      <c r="H5" s="167"/>
      <c r="I5" s="167"/>
    </row>
    <row r="6" spans="2:9" ht="42" customHeight="1" x14ac:dyDescent="0.2">
      <c r="B6" s="167"/>
      <c r="C6" s="167"/>
      <c r="D6" s="167"/>
      <c r="E6" s="167"/>
      <c r="F6" s="167"/>
      <c r="G6" s="167"/>
      <c r="H6" s="167"/>
      <c r="I6" s="167"/>
    </row>
    <row r="7" spans="2:9" ht="42" customHeight="1" x14ac:dyDescent="0.2">
      <c r="B7" s="240" t="s">
        <v>654</v>
      </c>
      <c r="C7" s="240"/>
      <c r="D7" s="240"/>
      <c r="E7" s="240"/>
      <c r="F7" s="167"/>
      <c r="G7" s="167"/>
      <c r="H7" s="167"/>
      <c r="I7" s="167"/>
    </row>
    <row r="8" spans="2:9" ht="42" customHeight="1" x14ac:dyDescent="0.2">
      <c r="B8" s="167"/>
      <c r="C8" s="167"/>
      <c r="D8" s="167"/>
      <c r="E8" s="167"/>
      <c r="F8" s="167"/>
      <c r="G8" s="167"/>
      <c r="H8" s="167"/>
      <c r="I8" s="167"/>
    </row>
    <row r="9" spans="2:9" ht="42" customHeight="1" x14ac:dyDescent="0.2">
      <c r="B9" s="167"/>
      <c r="C9" s="167"/>
      <c r="D9" s="167"/>
      <c r="E9" s="168"/>
      <c r="F9" s="167"/>
      <c r="G9" s="167"/>
      <c r="H9" s="167"/>
      <c r="I9" s="167"/>
    </row>
    <row r="10" spans="2:9" ht="42" customHeight="1" x14ac:dyDescent="0.2">
      <c r="B10" s="167"/>
      <c r="C10" s="167"/>
      <c r="D10" s="167"/>
      <c r="E10" s="168"/>
      <c r="F10" s="167"/>
      <c r="G10" s="167"/>
      <c r="H10" s="167"/>
      <c r="I10" s="167"/>
    </row>
    <row r="11" spans="2:9" ht="72.75" customHeight="1" x14ac:dyDescent="0.2">
      <c r="B11" s="167"/>
      <c r="C11" s="167"/>
      <c r="D11" s="167"/>
      <c r="E11" s="167"/>
      <c r="F11" s="167"/>
      <c r="G11" s="167"/>
      <c r="H11" s="167"/>
      <c r="I11" s="167"/>
    </row>
    <row r="12" spans="2:9" x14ac:dyDescent="0.2">
      <c r="B12" s="167"/>
      <c r="C12" s="167"/>
      <c r="D12" s="167"/>
      <c r="E12" s="167"/>
      <c r="F12" s="167"/>
      <c r="G12" s="167"/>
      <c r="H12" s="167"/>
      <c r="I12" s="167"/>
    </row>
    <row r="13" spans="2:9" ht="14.65" customHeight="1" x14ac:dyDescent="0.25">
      <c r="B13" s="230" t="s">
        <v>560</v>
      </c>
      <c r="C13" s="231"/>
      <c r="D13" s="231"/>
      <c r="E13" s="232"/>
      <c r="F13" s="169"/>
      <c r="G13" s="169"/>
      <c r="H13" s="169"/>
      <c r="I13" s="169"/>
    </row>
    <row r="14" spans="2:9" ht="14.65" customHeight="1" x14ac:dyDescent="0.25">
      <c r="B14" s="233"/>
      <c r="C14" s="234"/>
      <c r="D14" s="234"/>
      <c r="E14" s="235"/>
      <c r="F14" s="169"/>
      <c r="G14" s="169"/>
      <c r="H14" s="169"/>
      <c r="I14" s="169"/>
    </row>
    <row r="15" spans="2:9" ht="14.65" customHeight="1" x14ac:dyDescent="0.25">
      <c r="B15" s="233"/>
      <c r="C15" s="234"/>
      <c r="D15" s="234"/>
      <c r="E15" s="235"/>
      <c r="F15" s="169"/>
      <c r="G15" s="169"/>
      <c r="H15" s="169"/>
      <c r="I15" s="169"/>
    </row>
    <row r="16" spans="2:9" ht="14.65" customHeight="1" x14ac:dyDescent="0.25">
      <c r="B16" s="233"/>
      <c r="C16" s="234"/>
      <c r="D16" s="234"/>
      <c r="E16" s="235"/>
      <c r="F16" s="169"/>
      <c r="G16" s="169"/>
      <c r="H16" s="169"/>
      <c r="I16" s="169"/>
    </row>
    <row r="17" spans="2:9" ht="14.65" customHeight="1" x14ac:dyDescent="0.25">
      <c r="B17" s="233"/>
      <c r="C17" s="234"/>
      <c r="D17" s="234"/>
      <c r="E17" s="235"/>
      <c r="F17" s="169"/>
      <c r="G17" s="169"/>
      <c r="H17" s="169"/>
      <c r="I17" s="169"/>
    </row>
    <row r="18" spans="2:9" ht="103.15" customHeight="1" x14ac:dyDescent="0.25">
      <c r="B18" s="236"/>
      <c r="C18" s="237"/>
      <c r="D18" s="237"/>
      <c r="E18" s="238"/>
      <c r="F18" s="169"/>
      <c r="G18" s="169"/>
      <c r="H18" s="169"/>
      <c r="I18" s="169"/>
    </row>
    <row r="19" spans="2:9" x14ac:dyDescent="0.2">
      <c r="B19" s="167"/>
      <c r="C19" s="167"/>
      <c r="D19" s="167"/>
      <c r="E19" s="167"/>
      <c r="F19" s="167"/>
      <c r="G19" s="167"/>
      <c r="H19" s="167"/>
      <c r="I19" s="167"/>
    </row>
    <row r="20" spans="2:9" ht="17.649999999999999" customHeight="1" x14ac:dyDescent="0.25">
      <c r="B20" s="239" t="s">
        <v>556</v>
      </c>
      <c r="C20" s="239"/>
      <c r="D20" s="239"/>
      <c r="E20" s="239"/>
    </row>
    <row r="21" spans="2:9" ht="33.4" customHeight="1" x14ac:dyDescent="0.25">
      <c r="B21" s="239" t="s">
        <v>557</v>
      </c>
      <c r="C21" s="239"/>
      <c r="D21" s="239"/>
      <c r="E21" s="239"/>
    </row>
    <row r="22" spans="2:9" ht="33.4" customHeight="1" x14ac:dyDescent="0.25"/>
    <row r="23" spans="2:9" ht="33.4" customHeight="1" x14ac:dyDescent="0.25"/>
    <row r="24" spans="2:9" ht="33.4" customHeight="1" x14ac:dyDescent="0.25"/>
    <row r="31" spans="2:9" ht="14.65" customHeight="1" x14ac:dyDescent="0.25"/>
    <row r="40" spans="2:7" ht="41.65" customHeight="1" x14ac:dyDescent="0.25">
      <c r="B40" s="199" t="s">
        <v>526</v>
      </c>
    </row>
    <row r="41" spans="2:7" ht="19.149999999999999" customHeight="1" x14ac:dyDescent="0.25">
      <c r="B41" s="227" t="s">
        <v>700</v>
      </c>
      <c r="C41" s="241" t="s">
        <v>701</v>
      </c>
      <c r="D41" s="242"/>
      <c r="E41" s="242"/>
      <c r="F41" s="242"/>
      <c r="G41" s="243"/>
    </row>
    <row r="42" spans="2:7" ht="30" customHeight="1" x14ac:dyDescent="0.25">
      <c r="B42" s="228"/>
      <c r="C42" s="171" t="s">
        <v>100</v>
      </c>
      <c r="D42" s="203" t="s">
        <v>77</v>
      </c>
      <c r="E42" s="203" t="s">
        <v>78</v>
      </c>
      <c r="F42" s="172" t="s">
        <v>79</v>
      </c>
      <c r="G42" s="204" t="s">
        <v>656</v>
      </c>
    </row>
    <row r="43" spans="2:7" ht="43.15" customHeight="1" x14ac:dyDescent="0.25">
      <c r="B43" s="209" t="s">
        <v>16</v>
      </c>
      <c r="C43" s="174"/>
      <c r="D43" s="174"/>
      <c r="E43" s="174">
        <v>2</v>
      </c>
      <c r="F43" s="175"/>
      <c r="G43" s="205"/>
    </row>
    <row r="44" spans="2:7" ht="43.15" customHeight="1" x14ac:dyDescent="0.25">
      <c r="B44" s="209" t="s">
        <v>274</v>
      </c>
      <c r="C44" s="174"/>
      <c r="D44" s="174"/>
      <c r="E44" s="174">
        <v>1</v>
      </c>
      <c r="F44" s="175"/>
      <c r="G44" s="205"/>
    </row>
    <row r="45" spans="2:7" ht="43.15" customHeight="1" x14ac:dyDescent="0.25">
      <c r="B45" s="209" t="s">
        <v>273</v>
      </c>
      <c r="C45" s="174"/>
      <c r="D45" s="174"/>
      <c r="E45" s="174">
        <v>1</v>
      </c>
      <c r="F45" s="175"/>
      <c r="G45" s="205"/>
    </row>
    <row r="46" spans="2:7" ht="43.15" customHeight="1" x14ac:dyDescent="0.25">
      <c r="B46" s="209" t="s">
        <v>26</v>
      </c>
      <c r="C46" s="174"/>
      <c r="D46" s="174"/>
      <c r="E46" s="174">
        <v>1</v>
      </c>
      <c r="F46" s="175"/>
      <c r="G46" s="205"/>
    </row>
    <row r="47" spans="2:7" ht="43.15" customHeight="1" x14ac:dyDescent="0.25">
      <c r="B47" s="209" t="s">
        <v>266</v>
      </c>
      <c r="C47" s="174"/>
      <c r="D47" s="174"/>
      <c r="E47" s="174">
        <v>1</v>
      </c>
      <c r="F47" s="175"/>
      <c r="G47" s="205"/>
    </row>
    <row r="48" spans="2:7" ht="43.15" customHeight="1" x14ac:dyDescent="0.25">
      <c r="B48" s="209" t="s">
        <v>270</v>
      </c>
      <c r="C48" s="174">
        <v>1</v>
      </c>
      <c r="D48" s="174"/>
      <c r="E48" s="174"/>
      <c r="F48" s="175"/>
      <c r="G48" s="205"/>
    </row>
    <row r="49" spans="2:7" ht="43.15" customHeight="1" x14ac:dyDescent="0.25">
      <c r="B49" s="209" t="s">
        <v>269</v>
      </c>
      <c r="C49" s="174">
        <v>2</v>
      </c>
      <c r="D49" s="174"/>
      <c r="E49" s="174"/>
      <c r="F49" s="175"/>
      <c r="G49" s="205"/>
    </row>
    <row r="50" spans="2:7" ht="43.15" customHeight="1" x14ac:dyDescent="0.25">
      <c r="B50" s="209" t="s">
        <v>493</v>
      </c>
      <c r="C50" s="174"/>
      <c r="D50" s="174"/>
      <c r="E50" s="174">
        <v>1</v>
      </c>
      <c r="F50" s="175"/>
      <c r="G50" s="205"/>
    </row>
    <row r="51" spans="2:7" ht="43.15" customHeight="1" x14ac:dyDescent="0.25">
      <c r="B51" s="209" t="s">
        <v>494</v>
      </c>
      <c r="C51" s="174"/>
      <c r="D51" s="174">
        <v>1</v>
      </c>
      <c r="E51" s="174"/>
      <c r="F51" s="175"/>
      <c r="G51" s="205"/>
    </row>
    <row r="52" spans="2:7" ht="43.15" customHeight="1" x14ac:dyDescent="0.25">
      <c r="B52" s="209" t="s">
        <v>741</v>
      </c>
      <c r="C52" s="174">
        <v>1</v>
      </c>
      <c r="D52" s="174"/>
      <c r="E52" s="174"/>
      <c r="F52" s="175"/>
      <c r="G52" s="205"/>
    </row>
    <row r="53" spans="2:7" ht="43.15" customHeight="1" x14ac:dyDescent="0.25">
      <c r="B53" s="209" t="s">
        <v>275</v>
      </c>
      <c r="C53" s="174"/>
      <c r="D53" s="174">
        <v>1</v>
      </c>
      <c r="E53" s="174"/>
      <c r="F53" s="175"/>
      <c r="G53" s="205"/>
    </row>
    <row r="54" spans="2:7" ht="43.15" customHeight="1" x14ac:dyDescent="0.25">
      <c r="B54" s="209" t="s">
        <v>272</v>
      </c>
      <c r="C54" s="174">
        <v>1</v>
      </c>
      <c r="D54" s="174"/>
      <c r="E54" s="174"/>
      <c r="F54" s="175"/>
      <c r="G54" s="205"/>
    </row>
    <row r="55" spans="2:7" ht="43.15" customHeight="1" x14ac:dyDescent="0.25">
      <c r="B55" s="209" t="s">
        <v>267</v>
      </c>
      <c r="C55" s="174">
        <v>1</v>
      </c>
      <c r="D55" s="174"/>
      <c r="E55" s="174"/>
      <c r="F55" s="175"/>
      <c r="G55" s="205"/>
    </row>
    <row r="56" spans="2:7" ht="43.15" customHeight="1" x14ac:dyDescent="0.25">
      <c r="B56" s="209" t="s">
        <v>56</v>
      </c>
      <c r="C56" s="174">
        <v>1</v>
      </c>
      <c r="D56" s="174"/>
      <c r="E56" s="174"/>
      <c r="F56" s="175"/>
      <c r="G56" s="205"/>
    </row>
    <row r="57" spans="2:7" ht="43.15" customHeight="1" x14ac:dyDescent="0.25">
      <c r="B57" s="210" t="s">
        <v>655</v>
      </c>
      <c r="C57" s="206"/>
      <c r="D57" s="206">
        <v>1</v>
      </c>
      <c r="E57" s="206"/>
      <c r="F57" s="207"/>
      <c r="G57" s="208"/>
    </row>
    <row r="58" spans="2:7" ht="43.15" customHeight="1" x14ac:dyDescent="0.25">
      <c r="B58" s="210" t="s">
        <v>742</v>
      </c>
      <c r="C58" s="206"/>
      <c r="D58" s="206">
        <v>1</v>
      </c>
      <c r="E58" s="206"/>
      <c r="F58" s="207"/>
      <c r="G58" s="208"/>
    </row>
    <row r="59" spans="2:7" ht="43.15" customHeight="1" x14ac:dyDescent="0.25">
      <c r="B59" s="210" t="s">
        <v>743</v>
      </c>
      <c r="C59" s="206">
        <v>1</v>
      </c>
      <c r="D59" s="206"/>
      <c r="E59" s="206"/>
      <c r="F59" s="207"/>
      <c r="G59" s="208"/>
    </row>
    <row r="60" spans="2:7" ht="14.25" customHeight="1" x14ac:dyDescent="0.25">
      <c r="B60" s="176"/>
      <c r="C60" s="188"/>
      <c r="D60" s="188"/>
      <c r="E60" s="188"/>
      <c r="F60" s="188"/>
    </row>
    <row r="61" spans="2:7" x14ac:dyDescent="0.25">
      <c r="B61" s="176"/>
      <c r="C61" s="188"/>
      <c r="D61" s="188"/>
      <c r="E61" s="188"/>
      <c r="F61" s="188"/>
    </row>
    <row r="62" spans="2:7" ht="15" x14ac:dyDescent="0.25">
      <c r="B62" s="221" t="s">
        <v>503</v>
      </c>
      <c r="C62" s="223" t="s">
        <v>492</v>
      </c>
      <c r="D62" s="224"/>
      <c r="E62" s="224"/>
      <c r="F62" s="224"/>
      <c r="G62" s="224"/>
    </row>
    <row r="63" spans="2:7" ht="49.9" customHeight="1" x14ac:dyDescent="0.25">
      <c r="B63" s="222"/>
      <c r="C63" s="171" t="s">
        <v>100</v>
      </c>
      <c r="D63" s="203" t="s">
        <v>77</v>
      </c>
      <c r="E63" s="203" t="s">
        <v>78</v>
      </c>
      <c r="F63" s="172" t="s">
        <v>79</v>
      </c>
      <c r="G63" s="195" t="s">
        <v>656</v>
      </c>
    </row>
    <row r="64" spans="2:7" ht="39" customHeight="1" x14ac:dyDescent="0.25">
      <c r="B64" s="196" t="s">
        <v>16</v>
      </c>
      <c r="C64" s="177"/>
      <c r="D64" s="177"/>
      <c r="E64" s="177">
        <v>2</v>
      </c>
      <c r="F64" s="177"/>
      <c r="G64" s="177"/>
    </row>
    <row r="65" spans="2:7" x14ac:dyDescent="0.25">
      <c r="B65" s="173" t="s">
        <v>407</v>
      </c>
      <c r="C65" s="174"/>
      <c r="D65" s="174">
        <v>1</v>
      </c>
      <c r="E65" s="174"/>
      <c r="F65" s="174"/>
      <c r="G65" s="174"/>
    </row>
    <row r="66" spans="2:7" ht="71.25" x14ac:dyDescent="0.25">
      <c r="B66" s="173" t="s">
        <v>483</v>
      </c>
      <c r="C66" s="174"/>
      <c r="D66" s="174"/>
      <c r="E66" s="174">
        <v>2</v>
      </c>
      <c r="F66" s="174"/>
      <c r="G66" s="174"/>
    </row>
    <row r="67" spans="2:7" x14ac:dyDescent="0.25">
      <c r="B67" s="173" t="s">
        <v>419</v>
      </c>
      <c r="C67" s="174"/>
      <c r="D67" s="174">
        <v>2</v>
      </c>
      <c r="E67" s="174"/>
      <c r="F67" s="174"/>
      <c r="G67" s="174"/>
    </row>
    <row r="68" spans="2:7" ht="28.5" x14ac:dyDescent="0.25">
      <c r="B68" s="173" t="s">
        <v>402</v>
      </c>
      <c r="C68" s="177"/>
      <c r="D68" s="177">
        <v>1</v>
      </c>
      <c r="E68" s="177"/>
      <c r="F68" s="177"/>
      <c r="G68" s="177"/>
    </row>
    <row r="69" spans="2:7" ht="39" customHeight="1" x14ac:dyDescent="0.25">
      <c r="B69" s="196" t="s">
        <v>273</v>
      </c>
      <c r="C69" s="177"/>
      <c r="D69" s="177"/>
      <c r="E69" s="177">
        <v>1</v>
      </c>
      <c r="F69" s="177"/>
      <c r="G69" s="177"/>
    </row>
    <row r="70" spans="2:7" x14ac:dyDescent="0.25">
      <c r="B70" s="173" t="s">
        <v>666</v>
      </c>
      <c r="C70" s="174"/>
      <c r="D70" s="174"/>
      <c r="E70" s="174">
        <v>1</v>
      </c>
      <c r="F70" s="174"/>
      <c r="G70" s="174"/>
    </row>
    <row r="71" spans="2:7" ht="28.5" x14ac:dyDescent="0.25">
      <c r="B71" s="173" t="s">
        <v>485</v>
      </c>
      <c r="C71" s="174"/>
      <c r="D71" s="174"/>
      <c r="E71" s="174">
        <v>1</v>
      </c>
      <c r="F71" s="174"/>
      <c r="G71" s="174"/>
    </row>
    <row r="72" spans="2:7" ht="28.5" x14ac:dyDescent="0.25">
      <c r="B72" s="173" t="s">
        <v>408</v>
      </c>
      <c r="C72" s="174"/>
      <c r="D72" s="174">
        <v>2</v>
      </c>
      <c r="E72" s="174"/>
      <c r="F72" s="174"/>
      <c r="G72" s="174"/>
    </row>
    <row r="73" spans="2:7" ht="39" customHeight="1" x14ac:dyDescent="0.25">
      <c r="B73" s="196" t="s">
        <v>274</v>
      </c>
      <c r="C73" s="174"/>
      <c r="D73" s="174"/>
      <c r="E73" s="174">
        <v>1</v>
      </c>
      <c r="F73" s="174"/>
      <c r="G73" s="174"/>
    </row>
    <row r="74" spans="2:7" ht="28.5" x14ac:dyDescent="0.25">
      <c r="B74" s="173" t="s">
        <v>558</v>
      </c>
      <c r="C74" s="174"/>
      <c r="D74" s="174"/>
      <c r="E74" s="174">
        <v>1</v>
      </c>
      <c r="F74" s="174"/>
      <c r="G74" s="174"/>
    </row>
    <row r="75" spans="2:7" ht="39" customHeight="1" x14ac:dyDescent="0.25">
      <c r="B75" s="196" t="s">
        <v>26</v>
      </c>
      <c r="C75" s="177"/>
      <c r="D75" s="177"/>
      <c r="E75" s="177">
        <v>2</v>
      </c>
      <c r="F75" s="177"/>
      <c r="G75" s="177"/>
    </row>
    <row r="76" spans="2:7" x14ac:dyDescent="0.25">
      <c r="B76" s="173" t="s">
        <v>40</v>
      </c>
      <c r="C76" s="174"/>
      <c r="D76" s="174"/>
      <c r="E76" s="174">
        <v>1</v>
      </c>
      <c r="F76" s="174"/>
      <c r="G76" s="174"/>
    </row>
    <row r="77" spans="2:7" x14ac:dyDescent="0.25">
      <c r="B77" s="173" t="s">
        <v>38</v>
      </c>
      <c r="C77" s="174"/>
      <c r="D77" s="174">
        <v>1</v>
      </c>
      <c r="E77" s="174"/>
      <c r="F77" s="174"/>
      <c r="G77" s="174"/>
    </row>
    <row r="78" spans="2:7" ht="28.5" x14ac:dyDescent="0.25">
      <c r="B78" s="173" t="s">
        <v>27</v>
      </c>
      <c r="C78" s="174"/>
      <c r="D78" s="174"/>
      <c r="E78" s="174">
        <v>1</v>
      </c>
      <c r="F78" s="174"/>
      <c r="G78" s="174"/>
    </row>
    <row r="79" spans="2:7" ht="28.5" x14ac:dyDescent="0.25">
      <c r="B79" s="173" t="s">
        <v>29</v>
      </c>
      <c r="C79" s="174"/>
      <c r="D79" s="174"/>
      <c r="E79" s="174">
        <v>1</v>
      </c>
      <c r="F79" s="174"/>
      <c r="G79" s="174"/>
    </row>
    <row r="80" spans="2:7" x14ac:dyDescent="0.25">
      <c r="B80" s="173" t="s">
        <v>398</v>
      </c>
      <c r="C80" s="174"/>
      <c r="D80" s="174"/>
      <c r="E80" s="174">
        <v>1</v>
      </c>
      <c r="F80" s="174"/>
      <c r="G80" s="174"/>
    </row>
    <row r="81" spans="2:7" ht="15" x14ac:dyDescent="0.25">
      <c r="B81" s="173" t="s">
        <v>522</v>
      </c>
      <c r="C81" s="177"/>
      <c r="D81" s="177">
        <v>1</v>
      </c>
      <c r="E81" s="177"/>
      <c r="F81" s="177"/>
      <c r="G81" s="177"/>
    </row>
    <row r="82" spans="2:7" ht="39" customHeight="1" x14ac:dyDescent="0.25">
      <c r="B82" s="196" t="s">
        <v>266</v>
      </c>
      <c r="C82" s="174"/>
      <c r="D82" s="174"/>
      <c r="E82" s="174">
        <v>1</v>
      </c>
      <c r="F82" s="174"/>
      <c r="G82" s="174"/>
    </row>
    <row r="83" spans="2:7" ht="28.5" x14ac:dyDescent="0.25">
      <c r="B83" s="173" t="s">
        <v>418</v>
      </c>
      <c r="C83" s="174"/>
      <c r="D83" s="174">
        <v>1</v>
      </c>
      <c r="E83" s="174"/>
      <c r="F83" s="174"/>
      <c r="G83" s="174"/>
    </row>
    <row r="84" spans="2:7" ht="28.5" x14ac:dyDescent="0.25">
      <c r="B84" s="173" t="s">
        <v>512</v>
      </c>
      <c r="C84" s="174"/>
      <c r="D84" s="174">
        <v>1</v>
      </c>
      <c r="E84" s="174"/>
      <c r="F84" s="174"/>
      <c r="G84" s="174"/>
    </row>
    <row r="85" spans="2:7" ht="42.75" x14ac:dyDescent="0.25">
      <c r="B85" s="173" t="s">
        <v>559</v>
      </c>
      <c r="C85" s="174">
        <v>1</v>
      </c>
      <c r="D85" s="174"/>
      <c r="E85" s="174"/>
      <c r="F85" s="174"/>
      <c r="G85" s="174"/>
    </row>
    <row r="86" spans="2:7" ht="15" x14ac:dyDescent="0.25">
      <c r="B86" s="173" t="s">
        <v>414</v>
      </c>
      <c r="C86" s="177">
        <v>1</v>
      </c>
      <c r="D86" s="177"/>
      <c r="E86" s="177"/>
      <c r="F86" s="177"/>
      <c r="G86" s="177"/>
    </row>
    <row r="87" spans="2:7" x14ac:dyDescent="0.25">
      <c r="B87" s="173" t="s">
        <v>415</v>
      </c>
      <c r="C87" s="174">
        <v>1</v>
      </c>
      <c r="D87" s="174"/>
      <c r="E87" s="174"/>
      <c r="F87" s="174"/>
      <c r="G87" s="174"/>
    </row>
    <row r="88" spans="2:7" x14ac:dyDescent="0.25">
      <c r="B88" s="173" t="s">
        <v>416</v>
      </c>
      <c r="C88" s="174">
        <v>1</v>
      </c>
      <c r="D88" s="174"/>
      <c r="E88" s="174"/>
      <c r="F88" s="174"/>
      <c r="G88" s="174"/>
    </row>
    <row r="89" spans="2:7" ht="28.5" x14ac:dyDescent="0.25">
      <c r="B89" s="173" t="s">
        <v>420</v>
      </c>
      <c r="C89" s="174">
        <v>1</v>
      </c>
      <c r="D89" s="174"/>
      <c r="E89" s="174"/>
      <c r="F89" s="174"/>
      <c r="G89" s="174"/>
    </row>
    <row r="90" spans="2:7" ht="39" customHeight="1" x14ac:dyDescent="0.25">
      <c r="B90" s="196" t="s">
        <v>270</v>
      </c>
      <c r="C90" s="174">
        <v>1</v>
      </c>
      <c r="D90" s="174"/>
      <c r="E90" s="174"/>
      <c r="F90" s="174"/>
      <c r="G90" s="174"/>
    </row>
    <row r="91" spans="2:7" x14ac:dyDescent="0.25">
      <c r="B91" s="173" t="s">
        <v>405</v>
      </c>
      <c r="C91" s="174"/>
      <c r="D91" s="174">
        <v>1</v>
      </c>
      <c r="E91" s="174"/>
      <c r="F91" s="174"/>
      <c r="G91" s="174"/>
    </row>
    <row r="92" spans="2:7" ht="15" x14ac:dyDescent="0.25">
      <c r="B92" s="221" t="s">
        <v>503</v>
      </c>
      <c r="C92" s="223" t="s">
        <v>492</v>
      </c>
      <c r="D92" s="224"/>
      <c r="E92" s="224"/>
      <c r="F92" s="224"/>
      <c r="G92" s="224"/>
    </row>
    <row r="93" spans="2:7" ht="45" x14ac:dyDescent="0.25">
      <c r="B93" s="222"/>
      <c r="C93" s="171" t="s">
        <v>100</v>
      </c>
      <c r="D93" s="203" t="s">
        <v>77</v>
      </c>
      <c r="E93" s="203" t="s">
        <v>78</v>
      </c>
      <c r="F93" s="172" t="s">
        <v>79</v>
      </c>
      <c r="G93" s="195" t="s">
        <v>656</v>
      </c>
    </row>
    <row r="94" spans="2:7" ht="39" customHeight="1" x14ac:dyDescent="0.25">
      <c r="B94" s="196" t="s">
        <v>269</v>
      </c>
      <c r="C94" s="177">
        <v>1</v>
      </c>
      <c r="D94" s="177"/>
      <c r="E94" s="177"/>
      <c r="F94" s="177"/>
      <c r="G94" s="177"/>
    </row>
    <row r="95" spans="2:7" x14ac:dyDescent="0.25">
      <c r="B95" s="173" t="s">
        <v>410</v>
      </c>
      <c r="C95" s="174">
        <v>1</v>
      </c>
      <c r="D95" s="174"/>
      <c r="E95" s="174"/>
      <c r="F95" s="174"/>
      <c r="G95" s="174"/>
    </row>
    <row r="96" spans="2:7" ht="15" x14ac:dyDescent="0.25">
      <c r="B96" s="173" t="s">
        <v>515</v>
      </c>
      <c r="C96" s="177">
        <v>1</v>
      </c>
      <c r="D96" s="177"/>
      <c r="E96" s="177"/>
      <c r="F96" s="177"/>
      <c r="G96" s="177"/>
    </row>
    <row r="97" spans="2:7" x14ac:dyDescent="0.25">
      <c r="B97" s="173" t="s">
        <v>68</v>
      </c>
      <c r="C97" s="174">
        <v>1</v>
      </c>
      <c r="D97" s="174"/>
      <c r="E97" s="174"/>
      <c r="F97" s="174"/>
      <c r="G97" s="174"/>
    </row>
    <row r="98" spans="2:7" ht="47.25" customHeight="1" x14ac:dyDescent="0.25">
      <c r="B98" s="196" t="s">
        <v>493</v>
      </c>
      <c r="C98" s="174"/>
      <c r="D98" s="174"/>
      <c r="E98" s="174">
        <v>1</v>
      </c>
      <c r="F98" s="174"/>
      <c r="G98" s="174"/>
    </row>
    <row r="99" spans="2:7" ht="28.5" x14ac:dyDescent="0.25">
      <c r="B99" s="173" t="s">
        <v>400</v>
      </c>
      <c r="C99" s="174"/>
      <c r="D99" s="174"/>
      <c r="E99" s="174">
        <v>1</v>
      </c>
      <c r="F99" s="174"/>
      <c r="G99" s="174"/>
    </row>
    <row r="100" spans="2:7" ht="39" customHeight="1" x14ac:dyDescent="0.25">
      <c r="B100" s="196" t="s">
        <v>494</v>
      </c>
      <c r="C100" s="174"/>
      <c r="D100" s="174">
        <v>1</v>
      </c>
      <c r="E100" s="174"/>
      <c r="F100" s="174"/>
      <c r="G100" s="174"/>
    </row>
    <row r="101" spans="2:7" x14ac:dyDescent="0.25">
      <c r="B101" s="173" t="s">
        <v>399</v>
      </c>
      <c r="C101" s="174"/>
      <c r="D101" s="174">
        <v>1</v>
      </c>
      <c r="E101" s="174"/>
      <c r="F101" s="174"/>
      <c r="G101" s="174"/>
    </row>
    <row r="102" spans="2:7" x14ac:dyDescent="0.25">
      <c r="B102" s="173" t="s">
        <v>411</v>
      </c>
      <c r="C102" s="174"/>
      <c r="D102" s="174">
        <v>1</v>
      </c>
      <c r="E102" s="174"/>
      <c r="F102" s="174"/>
      <c r="G102" s="174"/>
    </row>
    <row r="103" spans="2:7" ht="15" x14ac:dyDescent="0.25">
      <c r="B103" s="173" t="s">
        <v>417</v>
      </c>
      <c r="C103" s="177"/>
      <c r="D103" s="177">
        <v>1</v>
      </c>
      <c r="E103" s="177"/>
      <c r="F103" s="177"/>
      <c r="G103" s="177"/>
    </row>
    <row r="104" spans="2:7" x14ac:dyDescent="0.25">
      <c r="B104" s="173" t="s">
        <v>467</v>
      </c>
      <c r="C104" s="174"/>
      <c r="D104" s="174">
        <v>2</v>
      </c>
      <c r="E104" s="174"/>
      <c r="F104" s="174"/>
      <c r="G104" s="174"/>
    </row>
    <row r="105" spans="2:7" x14ac:dyDescent="0.25">
      <c r="B105" s="173" t="s">
        <v>413</v>
      </c>
      <c r="C105" s="174"/>
      <c r="D105" s="174">
        <v>1</v>
      </c>
      <c r="E105" s="174"/>
      <c r="F105" s="174"/>
      <c r="G105" s="174"/>
    </row>
    <row r="106" spans="2:7" ht="39" customHeight="1" x14ac:dyDescent="0.25">
      <c r="B106" s="196" t="s">
        <v>275</v>
      </c>
      <c r="C106" s="174"/>
      <c r="D106" s="174">
        <v>1</v>
      </c>
      <c r="E106" s="174"/>
      <c r="F106" s="174"/>
      <c r="G106" s="174"/>
    </row>
    <row r="107" spans="2:7" ht="15" x14ac:dyDescent="0.25">
      <c r="B107" s="173" t="s">
        <v>409</v>
      </c>
      <c r="C107" s="177"/>
      <c r="D107" s="177">
        <v>1</v>
      </c>
      <c r="E107" s="177"/>
      <c r="F107" s="177"/>
      <c r="G107" s="177"/>
    </row>
    <row r="108" spans="2:7" ht="39" customHeight="1" x14ac:dyDescent="0.25">
      <c r="B108" s="196" t="s">
        <v>272</v>
      </c>
      <c r="C108" s="174">
        <v>1</v>
      </c>
      <c r="D108" s="174"/>
      <c r="E108" s="174"/>
      <c r="F108" s="174"/>
      <c r="G108" s="174"/>
    </row>
    <row r="109" spans="2:7" ht="28.5" x14ac:dyDescent="0.25">
      <c r="B109" s="173" t="s">
        <v>406</v>
      </c>
      <c r="C109" s="177">
        <v>1</v>
      </c>
      <c r="D109" s="177"/>
      <c r="E109" s="177"/>
      <c r="F109" s="177"/>
      <c r="G109" s="177"/>
    </row>
    <row r="110" spans="2:7" ht="39" customHeight="1" x14ac:dyDescent="0.25">
      <c r="B110" s="196" t="s">
        <v>267</v>
      </c>
      <c r="C110" s="174"/>
      <c r="D110" s="174">
        <v>1</v>
      </c>
      <c r="E110" s="174"/>
      <c r="F110" s="174"/>
      <c r="G110" s="174"/>
    </row>
    <row r="111" spans="2:7" x14ac:dyDescent="0.25">
      <c r="B111" s="173" t="s">
        <v>401</v>
      </c>
      <c r="C111" s="174"/>
      <c r="D111" s="174">
        <v>1</v>
      </c>
      <c r="E111" s="174"/>
      <c r="F111" s="174"/>
      <c r="G111" s="174"/>
    </row>
    <row r="112" spans="2:7" x14ac:dyDescent="0.25">
      <c r="B112" s="173" t="s">
        <v>73</v>
      </c>
      <c r="C112" s="174">
        <v>1</v>
      </c>
      <c r="D112" s="174"/>
      <c r="E112" s="174"/>
      <c r="F112" s="174"/>
      <c r="G112" s="174"/>
    </row>
    <row r="113" spans="2:7" ht="42.75" x14ac:dyDescent="0.25">
      <c r="B113" s="173" t="s">
        <v>489</v>
      </c>
      <c r="C113" s="174"/>
      <c r="D113" s="174">
        <v>1</v>
      </c>
      <c r="E113" s="174"/>
      <c r="F113" s="174"/>
      <c r="G113" s="174"/>
    </row>
    <row r="114" spans="2:7" ht="39" customHeight="1" x14ac:dyDescent="0.25">
      <c r="B114" s="196" t="s">
        <v>647</v>
      </c>
      <c r="C114" s="174">
        <v>1</v>
      </c>
      <c r="D114" s="174"/>
      <c r="E114" s="174"/>
      <c r="F114" s="174"/>
      <c r="G114" s="174"/>
    </row>
    <row r="115" spans="2:7" ht="15" x14ac:dyDescent="0.25">
      <c r="B115" s="173" t="s">
        <v>404</v>
      </c>
      <c r="C115" s="177">
        <v>1</v>
      </c>
      <c r="D115" s="177"/>
      <c r="E115" s="177"/>
      <c r="F115" s="177"/>
      <c r="G115" s="177"/>
    </row>
    <row r="116" spans="2:7" ht="39" customHeight="1" x14ac:dyDescent="0.25">
      <c r="B116" s="196" t="s">
        <v>561</v>
      </c>
      <c r="C116" s="174"/>
      <c r="D116" s="174">
        <v>1</v>
      </c>
      <c r="E116" s="174"/>
      <c r="F116" s="174"/>
      <c r="G116" s="174"/>
    </row>
    <row r="117" spans="2:7" ht="28.5" x14ac:dyDescent="0.25">
      <c r="B117" s="173" t="s">
        <v>563</v>
      </c>
      <c r="C117" s="174"/>
      <c r="D117" s="174">
        <v>1</v>
      </c>
      <c r="E117" s="174"/>
      <c r="F117" s="174"/>
      <c r="G117" s="174"/>
    </row>
    <row r="118" spans="2:7" x14ac:dyDescent="0.25">
      <c r="B118" s="173" t="s">
        <v>603</v>
      </c>
      <c r="C118" s="174"/>
      <c r="D118" s="174">
        <v>1</v>
      </c>
      <c r="E118" s="174"/>
      <c r="F118" s="174"/>
      <c r="G118" s="174"/>
    </row>
    <row r="119" spans="2:7" ht="28.5" x14ac:dyDescent="0.25">
      <c r="B119" s="173" t="s">
        <v>564</v>
      </c>
      <c r="C119" s="174"/>
      <c r="D119" s="174">
        <v>1</v>
      </c>
      <c r="E119" s="174"/>
      <c r="F119" s="174"/>
      <c r="G119" s="174"/>
    </row>
    <row r="120" spans="2:7" x14ac:dyDescent="0.25">
      <c r="B120" s="173" t="s">
        <v>605</v>
      </c>
      <c r="C120" s="174"/>
      <c r="D120" s="174">
        <v>1</v>
      </c>
      <c r="E120" s="174"/>
      <c r="F120" s="174"/>
      <c r="G120" s="174"/>
    </row>
    <row r="121" spans="2:7" ht="28.5" x14ac:dyDescent="0.25">
      <c r="B121" s="173" t="s">
        <v>565</v>
      </c>
      <c r="C121" s="174"/>
      <c r="D121" s="174">
        <v>1</v>
      </c>
      <c r="E121" s="174"/>
      <c r="F121" s="174"/>
      <c r="G121" s="174"/>
    </row>
    <row r="122" spans="2:7" x14ac:dyDescent="0.25">
      <c r="B122" s="173" t="s">
        <v>607</v>
      </c>
      <c r="C122" s="174"/>
      <c r="D122" s="174">
        <v>1</v>
      </c>
      <c r="E122" s="174"/>
      <c r="F122" s="174"/>
      <c r="G122" s="174"/>
    </row>
    <row r="123" spans="2:7" x14ac:dyDescent="0.25">
      <c r="B123" s="173" t="s">
        <v>566</v>
      </c>
      <c r="C123" s="174"/>
      <c r="D123" s="174">
        <v>1</v>
      </c>
      <c r="E123" s="174"/>
      <c r="F123" s="174"/>
      <c r="G123" s="174"/>
    </row>
    <row r="124" spans="2:7" ht="27.75" customHeight="1" x14ac:dyDescent="0.25">
      <c r="B124" s="176"/>
      <c r="C124" s="188"/>
      <c r="D124" s="188"/>
      <c r="E124" s="188"/>
      <c r="F124" s="188"/>
    </row>
    <row r="125" spans="2:7" ht="21.4" customHeight="1" x14ac:dyDescent="0.25">
      <c r="B125" s="229" t="s">
        <v>491</v>
      </c>
      <c r="C125" s="223" t="s">
        <v>492</v>
      </c>
      <c r="D125" s="224"/>
      <c r="E125" s="224"/>
      <c r="F125" s="224"/>
      <c r="G125" s="224"/>
    </row>
    <row r="126" spans="2:7" ht="45" x14ac:dyDescent="0.25">
      <c r="B126" s="229"/>
      <c r="C126" s="171" t="s">
        <v>100</v>
      </c>
      <c r="D126" s="203" t="s">
        <v>77</v>
      </c>
      <c r="E126" s="203" t="s">
        <v>78</v>
      </c>
      <c r="F126" s="203" t="s">
        <v>79</v>
      </c>
      <c r="G126" s="171" t="s">
        <v>80</v>
      </c>
    </row>
    <row r="127" spans="2:7" ht="27.75" customHeight="1" x14ac:dyDescent="0.25">
      <c r="B127" s="178" t="s">
        <v>658</v>
      </c>
      <c r="C127" s="174"/>
      <c r="D127" s="174"/>
      <c r="E127" s="174">
        <v>1</v>
      </c>
      <c r="F127" s="175"/>
      <c r="G127" s="175"/>
    </row>
    <row r="128" spans="2:7" ht="27.75" hidden="1" customHeight="1" x14ac:dyDescent="0.25">
      <c r="B128" s="178" t="s">
        <v>338</v>
      </c>
      <c r="C128" s="174">
        <v>1</v>
      </c>
      <c r="D128" s="174"/>
      <c r="E128" s="174"/>
      <c r="F128" s="175"/>
      <c r="G128" s="175"/>
    </row>
    <row r="129" spans="2:7" ht="27.75" customHeight="1" x14ac:dyDescent="0.25">
      <c r="B129" s="178" t="s">
        <v>661</v>
      </c>
      <c r="C129" s="174"/>
      <c r="D129" s="174"/>
      <c r="E129" s="174">
        <v>1</v>
      </c>
      <c r="F129" s="175"/>
      <c r="G129" s="175"/>
    </row>
    <row r="130" spans="2:7" ht="27.75" customHeight="1" x14ac:dyDescent="0.25">
      <c r="B130" s="178" t="s">
        <v>662</v>
      </c>
      <c r="C130" s="174">
        <v>2</v>
      </c>
      <c r="D130" s="174"/>
      <c r="E130" s="174"/>
      <c r="F130" s="175"/>
      <c r="G130" s="175"/>
    </row>
    <row r="131" spans="2:7" ht="27.75" customHeight="1" x14ac:dyDescent="0.25">
      <c r="B131" s="178" t="s">
        <v>663</v>
      </c>
      <c r="C131" s="174"/>
      <c r="D131" s="174"/>
      <c r="E131" s="174">
        <v>2</v>
      </c>
      <c r="F131" s="175"/>
      <c r="G131" s="175"/>
    </row>
    <row r="132" spans="2:7" ht="27.75" customHeight="1" x14ac:dyDescent="0.25">
      <c r="B132" s="178" t="s">
        <v>660</v>
      </c>
      <c r="C132" s="174">
        <v>6</v>
      </c>
      <c r="D132" s="174"/>
      <c r="E132" s="174"/>
      <c r="F132" s="175"/>
      <c r="G132" s="175"/>
    </row>
    <row r="133" spans="2:7" ht="27.75" customHeight="1" x14ac:dyDescent="0.25">
      <c r="B133" s="178" t="s">
        <v>664</v>
      </c>
      <c r="C133" s="174"/>
      <c r="D133" s="174"/>
      <c r="E133" s="174">
        <v>1</v>
      </c>
      <c r="F133" s="175"/>
      <c r="G133" s="175"/>
    </row>
    <row r="134" spans="2:7" ht="27.75" customHeight="1" x14ac:dyDescent="0.25">
      <c r="B134" s="178" t="s">
        <v>349</v>
      </c>
      <c r="C134" s="174"/>
      <c r="D134" s="174"/>
      <c r="E134" s="174">
        <v>1</v>
      </c>
      <c r="F134" s="175"/>
      <c r="G134" s="175"/>
    </row>
    <row r="135" spans="2:7" ht="27.75" customHeight="1" x14ac:dyDescent="0.25">
      <c r="B135" s="178" t="s">
        <v>659</v>
      </c>
      <c r="C135" s="174"/>
      <c r="D135" s="174">
        <v>5</v>
      </c>
      <c r="E135" s="174"/>
      <c r="F135" s="175"/>
      <c r="G135" s="175"/>
    </row>
    <row r="136" spans="2:7" ht="27.75" customHeight="1" x14ac:dyDescent="0.25">
      <c r="B136" s="178" t="s">
        <v>334</v>
      </c>
      <c r="C136" s="174"/>
      <c r="D136" s="174">
        <v>1</v>
      </c>
      <c r="E136" s="174"/>
      <c r="F136" s="175"/>
      <c r="G136" s="175"/>
    </row>
    <row r="137" spans="2:7" ht="27.75" customHeight="1" x14ac:dyDescent="0.25">
      <c r="B137" s="178" t="s">
        <v>350</v>
      </c>
      <c r="C137" s="174"/>
      <c r="D137" s="174">
        <v>1</v>
      </c>
      <c r="E137" s="174"/>
      <c r="F137" s="175"/>
      <c r="G137" s="175"/>
    </row>
    <row r="138" spans="2:7" ht="27.75" customHeight="1" x14ac:dyDescent="0.25">
      <c r="B138" s="178" t="s">
        <v>352</v>
      </c>
      <c r="C138" s="174"/>
      <c r="D138" s="174">
        <v>1</v>
      </c>
      <c r="E138" s="174"/>
      <c r="F138" s="175"/>
      <c r="G138" s="175"/>
    </row>
    <row r="139" spans="2:7" ht="27.75" customHeight="1" x14ac:dyDescent="0.25">
      <c r="B139" s="178" t="s">
        <v>351</v>
      </c>
      <c r="C139" s="174">
        <v>1</v>
      </c>
      <c r="D139" s="174"/>
      <c r="E139" s="174"/>
      <c r="F139" s="175"/>
      <c r="G139" s="175"/>
    </row>
    <row r="140" spans="2:7" ht="27.75" customHeight="1" x14ac:dyDescent="0.25">
      <c r="B140" s="178" t="s">
        <v>335</v>
      </c>
      <c r="C140" s="174"/>
      <c r="D140" s="174">
        <v>2</v>
      </c>
      <c r="E140" s="174"/>
      <c r="F140" s="175"/>
      <c r="G140" s="175"/>
    </row>
    <row r="141" spans="2:7" ht="27.75" customHeight="1" x14ac:dyDescent="0.25">
      <c r="B141" s="178" t="s">
        <v>384</v>
      </c>
      <c r="C141" s="174">
        <v>3</v>
      </c>
      <c r="D141" s="174"/>
      <c r="E141" s="174"/>
      <c r="F141" s="175"/>
      <c r="G141" s="175"/>
    </row>
    <row r="142" spans="2:7" ht="27.75" customHeight="1" x14ac:dyDescent="0.25">
      <c r="B142" s="178" t="s">
        <v>657</v>
      </c>
      <c r="C142" s="174"/>
      <c r="D142" s="174"/>
      <c r="E142" s="174">
        <v>1</v>
      </c>
      <c r="F142" s="175"/>
      <c r="G142" s="175"/>
    </row>
    <row r="143" spans="2:7" ht="27.75" customHeight="1" x14ac:dyDescent="0.25">
      <c r="B143" s="178" t="s">
        <v>336</v>
      </c>
      <c r="C143" s="174"/>
      <c r="D143" s="174"/>
      <c r="E143" s="174">
        <v>1</v>
      </c>
      <c r="F143" s="175"/>
      <c r="G143" s="175"/>
    </row>
    <row r="144" spans="2:7" ht="27.75" customHeight="1" x14ac:dyDescent="0.25">
      <c r="B144" s="178" t="s">
        <v>345</v>
      </c>
      <c r="C144" s="174"/>
      <c r="D144" s="174"/>
      <c r="E144" s="174">
        <v>1</v>
      </c>
      <c r="F144" s="175"/>
      <c r="G144" s="175"/>
    </row>
    <row r="145" spans="2:7" ht="27.75" customHeight="1" x14ac:dyDescent="0.25">
      <c r="B145" s="178" t="s">
        <v>665</v>
      </c>
      <c r="C145" s="174"/>
      <c r="D145" s="174"/>
      <c r="E145" s="174">
        <v>1</v>
      </c>
      <c r="F145" s="175"/>
      <c r="G145" s="175"/>
    </row>
  </sheetData>
  <autoFilter ref="B62:G123" xr:uid="{00000000-0009-0000-0000-000001000000}">
    <filterColumn colId="1" showButton="0"/>
    <filterColumn colId="2" showButton="0"/>
    <filterColumn colId="3" showButton="0"/>
    <filterColumn colId="4" showButton="0"/>
  </autoFilter>
  <sortState xmlns:xlrd2="http://schemas.microsoft.com/office/spreadsheetml/2017/richdata2" ref="B128:G145">
    <sortCondition ref="B127:B145"/>
  </sortState>
  <mergeCells count="14">
    <mergeCell ref="B92:B93"/>
    <mergeCell ref="C92:G92"/>
    <mergeCell ref="C125:G125"/>
    <mergeCell ref="B2:E2"/>
    <mergeCell ref="B3:E3"/>
    <mergeCell ref="B41:B42"/>
    <mergeCell ref="B125:B126"/>
    <mergeCell ref="B62:B63"/>
    <mergeCell ref="B13:E18"/>
    <mergeCell ref="B20:E20"/>
    <mergeCell ref="B21:E21"/>
    <mergeCell ref="B7:E7"/>
    <mergeCell ref="C41:G41"/>
    <mergeCell ref="C62:G62"/>
  </mergeCells>
  <conditionalFormatting sqref="C116:F124 C64:G91 G116:G123 C94:G115">
    <cfRule type="iconSet" priority="53">
      <iconSet iconSet="3Symbols2" showValue="0">
        <cfvo type="percent" val="0"/>
        <cfvo type="num" val="0"/>
        <cfvo type="num" val="1"/>
      </iconSet>
    </cfRule>
  </conditionalFormatting>
  <conditionalFormatting sqref="C43:G57 G58:G59 C58:F61">
    <cfRule type="iconSet" priority="52">
      <iconSet iconSet="3Symbols2" showValue="0">
        <cfvo type="percent" val="0"/>
        <cfvo type="num" val="0"/>
        <cfvo type="num" val="1"/>
      </iconSet>
    </cfRule>
  </conditionalFormatting>
  <conditionalFormatting sqref="C127:G145">
    <cfRule type="iconSet" priority="57">
      <iconSet iconSet="3Symbols2" showValue="0">
        <cfvo type="percent" val="0"/>
        <cfvo type="num" val="0"/>
        <cfvo type="num" val="1"/>
      </iconSet>
    </cfRule>
  </conditionalFormatting>
  <pageMargins left="0.70866141732283472" right="0.70866141732283472" top="0.74803149606299213" bottom="0.74803149606299213" header="0.31496062992125984" footer="0.31496062992125984"/>
  <pageSetup paperSize="9" scale="68" orientation="portrait" r:id="rId1"/>
  <headerFooter>
    <oddFooter>&amp;C&amp;"Arial,Normale"&amp;P/&amp;N</oddFooter>
  </headerFooter>
  <rowBreaks count="4" manualBreakCount="4">
    <brk id="39" max="6" man="1"/>
    <brk id="61" max="6" man="1"/>
    <brk id="91" max="6" man="1"/>
    <brk id="124"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Q108"/>
  <sheetViews>
    <sheetView showGridLines="0" topLeftCell="A29" zoomScale="80" zoomScaleNormal="80" workbookViewId="0">
      <pane ySplit="12" topLeftCell="A41" activePane="bottomLeft" state="frozen"/>
      <selection activeCell="A29" sqref="A29"/>
      <selection pane="bottomLeft" activeCell="A40" sqref="A40"/>
    </sheetView>
  </sheetViews>
  <sheetFormatPr defaultRowHeight="15" x14ac:dyDescent="0.25"/>
  <cols>
    <col min="1" max="1" width="119.85546875" style="3" bestFit="1" customWidth="1"/>
    <col min="2" max="2" width="21.7109375" style="89" bestFit="1" customWidth="1"/>
    <col min="3" max="3" width="7.42578125" style="89" bestFit="1" customWidth="1"/>
    <col min="4" max="4" width="14.5703125" style="89" bestFit="1" customWidth="1"/>
    <col min="5" max="5" width="18.42578125" style="89" bestFit="1" customWidth="1"/>
    <col min="6" max="6" width="9.5703125" style="89" bestFit="1" customWidth="1"/>
    <col min="7" max="7" width="3.85546875" style="89" bestFit="1" customWidth="1"/>
    <col min="8" max="9" width="6.7109375" style="89" bestFit="1" customWidth="1"/>
    <col min="10" max="11" width="9.5703125" style="89" bestFit="1" customWidth="1"/>
    <col min="12" max="12" width="6.7109375" style="89" bestFit="1" customWidth="1"/>
    <col min="13" max="13" width="15.28515625" style="89" bestFit="1" customWidth="1"/>
    <col min="14" max="16" width="3.85546875" style="89" bestFit="1" customWidth="1"/>
    <col min="17" max="17" width="17.7109375" hidden="1" customWidth="1"/>
    <col min="18" max="18" width="117.7109375" bestFit="1" customWidth="1"/>
    <col min="19" max="19" width="37.42578125" bestFit="1" customWidth="1"/>
    <col min="20" max="20" width="86" bestFit="1" customWidth="1"/>
    <col min="21" max="21" width="86.85546875" bestFit="1" customWidth="1"/>
    <col min="22" max="22" width="28" bestFit="1" customWidth="1"/>
    <col min="23" max="23" width="55.7109375" bestFit="1" customWidth="1"/>
    <col min="24" max="24" width="17.28515625" bestFit="1" customWidth="1"/>
    <col min="25" max="25" width="49.85546875" bestFit="1" customWidth="1"/>
    <col min="26" max="26" width="27.7109375" bestFit="1" customWidth="1"/>
    <col min="27" max="27" width="46.7109375" bestFit="1" customWidth="1"/>
    <col min="28" max="28" width="244.42578125" bestFit="1" customWidth="1"/>
    <col min="29" max="29" width="84.5703125" bestFit="1" customWidth="1"/>
    <col min="30" max="30" width="41.5703125" bestFit="1" customWidth="1"/>
    <col min="31" max="31" width="52.7109375" bestFit="1" customWidth="1"/>
    <col min="32" max="32" width="112.7109375" bestFit="1" customWidth="1"/>
    <col min="33" max="33" width="45.140625" bestFit="1" customWidth="1"/>
    <col min="34" max="34" width="52.28515625" bestFit="1" customWidth="1"/>
    <col min="35" max="35" width="63.28515625" bestFit="1" customWidth="1"/>
    <col min="36" max="36" width="36.140625" bestFit="1" customWidth="1"/>
    <col min="37" max="37" width="39.5703125" bestFit="1" customWidth="1"/>
    <col min="38" max="38" width="34.42578125" bestFit="1" customWidth="1"/>
    <col min="39" max="39" width="64.42578125" bestFit="1" customWidth="1"/>
    <col min="40" max="40" width="19" bestFit="1" customWidth="1"/>
    <col min="41" max="41" width="11.7109375" bestFit="1" customWidth="1"/>
    <col min="42" max="42" width="10" bestFit="1" customWidth="1"/>
    <col min="43" max="43" width="58.7109375" bestFit="1" customWidth="1"/>
    <col min="44" max="44" width="24.28515625" bestFit="1" customWidth="1"/>
    <col min="45" max="45" width="14.5703125" bestFit="1" customWidth="1"/>
    <col min="46" max="46" width="61.28515625" bestFit="1" customWidth="1"/>
    <col min="47" max="47" width="25.140625" bestFit="1" customWidth="1"/>
    <col min="48" max="48" width="47.28515625" bestFit="1" customWidth="1"/>
    <col min="49" max="49" width="69.140625" bestFit="1" customWidth="1"/>
    <col min="50" max="50" width="102.28515625" bestFit="1" customWidth="1"/>
    <col min="51" max="51" width="17.7109375" bestFit="1" customWidth="1"/>
  </cols>
  <sheetData>
    <row r="3" spans="1:17" x14ac:dyDescent="0.25">
      <c r="A3" s="189" t="s">
        <v>476</v>
      </c>
      <c r="B3" s="201" t="s">
        <v>450</v>
      </c>
      <c r="Q3" s="89"/>
    </row>
    <row r="4" spans="1:17" s="200" customFormat="1" ht="239.45" customHeight="1" x14ac:dyDescent="0.25">
      <c r="A4" s="211" t="s">
        <v>668</v>
      </c>
      <c r="B4" s="202" t="s">
        <v>16</v>
      </c>
      <c r="C4" s="202" t="s">
        <v>274</v>
      </c>
      <c r="D4" s="202" t="s">
        <v>273</v>
      </c>
      <c r="E4" s="202" t="s">
        <v>26</v>
      </c>
      <c r="F4" s="202" t="s">
        <v>272</v>
      </c>
      <c r="G4" s="202" t="s">
        <v>647</v>
      </c>
      <c r="H4" s="202" t="s">
        <v>275</v>
      </c>
      <c r="I4" s="202" t="s">
        <v>494</v>
      </c>
      <c r="J4" s="202" t="s">
        <v>271</v>
      </c>
      <c r="K4" s="202" t="s">
        <v>270</v>
      </c>
      <c r="L4" s="202" t="s">
        <v>269</v>
      </c>
      <c r="M4" s="202" t="s">
        <v>268</v>
      </c>
      <c r="N4" s="202" t="s">
        <v>266</v>
      </c>
      <c r="O4" s="202" t="s">
        <v>267</v>
      </c>
      <c r="P4" s="202" t="s">
        <v>561</v>
      </c>
      <c r="Q4" s="200" t="s">
        <v>373</v>
      </c>
    </row>
    <row r="5" spans="1:17" x14ac:dyDescent="0.25">
      <c r="A5" s="212" t="s">
        <v>343</v>
      </c>
      <c r="B5" s="146"/>
      <c r="C5" s="146"/>
      <c r="D5" s="146"/>
      <c r="E5" s="146">
        <v>2</v>
      </c>
      <c r="F5" s="146"/>
      <c r="G5" s="146"/>
      <c r="H5" s="146"/>
      <c r="I5" s="146"/>
      <c r="J5" s="146"/>
      <c r="K5" s="146"/>
      <c r="L5" s="146"/>
      <c r="M5" s="146"/>
      <c r="N5" s="146"/>
      <c r="O5" s="146"/>
      <c r="P5" s="146"/>
      <c r="Q5">
        <v>2</v>
      </c>
    </row>
    <row r="6" spans="1:17" hidden="1" x14ac:dyDescent="0.25">
      <c r="A6" s="212" t="s">
        <v>338</v>
      </c>
      <c r="B6" s="146">
        <v>1</v>
      </c>
      <c r="C6" s="146"/>
      <c r="D6" s="146"/>
      <c r="E6" s="146"/>
      <c r="F6" s="146"/>
      <c r="G6" s="146"/>
      <c r="H6" s="146"/>
      <c r="I6" s="146"/>
      <c r="J6" s="146"/>
      <c r="K6" s="146"/>
      <c r="L6" s="146"/>
      <c r="M6" s="146"/>
      <c r="N6" s="146"/>
      <c r="O6" s="146"/>
      <c r="P6" s="146"/>
      <c r="Q6">
        <v>1</v>
      </c>
    </row>
    <row r="7" spans="1:17" x14ac:dyDescent="0.25">
      <c r="A7" s="212" t="s">
        <v>662</v>
      </c>
      <c r="B7" s="146">
        <v>1</v>
      </c>
      <c r="C7" s="146"/>
      <c r="D7" s="146"/>
      <c r="E7" s="146">
        <v>1</v>
      </c>
      <c r="F7" s="146"/>
      <c r="G7" s="146"/>
      <c r="H7" s="146"/>
      <c r="I7" s="146"/>
      <c r="J7" s="146"/>
      <c r="K7" s="146"/>
      <c r="L7" s="146"/>
      <c r="M7" s="146"/>
      <c r="N7" s="146"/>
      <c r="O7" s="146"/>
      <c r="P7" s="146"/>
      <c r="Q7">
        <v>2</v>
      </c>
    </row>
    <row r="8" spans="1:17" x14ac:dyDescent="0.25">
      <c r="A8" s="212" t="s">
        <v>660</v>
      </c>
      <c r="B8" s="146">
        <v>2</v>
      </c>
      <c r="C8" s="146"/>
      <c r="D8" s="146"/>
      <c r="E8" s="146">
        <v>2</v>
      </c>
      <c r="F8" s="146"/>
      <c r="G8" s="146">
        <v>1</v>
      </c>
      <c r="H8" s="146"/>
      <c r="I8" s="146"/>
      <c r="J8" s="146"/>
      <c r="K8" s="146">
        <v>1</v>
      </c>
      <c r="L8" s="146"/>
      <c r="M8" s="146"/>
      <c r="N8" s="146"/>
      <c r="O8" s="146"/>
      <c r="P8" s="146"/>
      <c r="Q8">
        <v>6</v>
      </c>
    </row>
    <row r="9" spans="1:17" x14ac:dyDescent="0.25">
      <c r="A9" s="212" t="s">
        <v>349</v>
      </c>
      <c r="B9" s="146"/>
      <c r="C9" s="146"/>
      <c r="D9" s="146"/>
      <c r="E9" s="146">
        <v>1</v>
      </c>
      <c r="F9" s="146">
        <v>1</v>
      </c>
      <c r="G9" s="146"/>
      <c r="H9" s="146"/>
      <c r="I9" s="146"/>
      <c r="J9" s="146"/>
      <c r="K9" s="146"/>
      <c r="L9" s="146"/>
      <c r="M9" s="146"/>
      <c r="N9" s="146">
        <v>1</v>
      </c>
      <c r="O9" s="146"/>
      <c r="P9" s="146"/>
      <c r="Q9">
        <v>3</v>
      </c>
    </row>
    <row r="10" spans="1:17" x14ac:dyDescent="0.25">
      <c r="A10" s="212" t="s">
        <v>659</v>
      </c>
      <c r="B10" s="146">
        <v>1</v>
      </c>
      <c r="C10" s="146"/>
      <c r="D10" s="146">
        <v>5</v>
      </c>
      <c r="E10" s="146"/>
      <c r="F10" s="146"/>
      <c r="G10" s="146"/>
      <c r="H10" s="146">
        <v>1</v>
      </c>
      <c r="I10" s="146"/>
      <c r="J10" s="146"/>
      <c r="K10" s="146"/>
      <c r="L10" s="146">
        <v>2</v>
      </c>
      <c r="M10" s="146"/>
      <c r="N10" s="146"/>
      <c r="O10" s="146"/>
      <c r="P10" s="146"/>
      <c r="Q10">
        <v>9</v>
      </c>
    </row>
    <row r="11" spans="1:17" x14ac:dyDescent="0.25">
      <c r="A11" s="212" t="s">
        <v>334</v>
      </c>
      <c r="B11" s="146">
        <v>1</v>
      </c>
      <c r="C11" s="146"/>
      <c r="D11" s="146"/>
      <c r="E11" s="146"/>
      <c r="F11" s="146"/>
      <c r="G11" s="146"/>
      <c r="H11" s="146"/>
      <c r="I11" s="146"/>
      <c r="J11" s="146"/>
      <c r="K11" s="146"/>
      <c r="L11" s="146"/>
      <c r="M11" s="146"/>
      <c r="N11" s="146"/>
      <c r="O11" s="146"/>
      <c r="P11" s="146"/>
      <c r="Q11">
        <v>1</v>
      </c>
    </row>
    <row r="12" spans="1:17" x14ac:dyDescent="0.25">
      <c r="A12" s="212" t="s">
        <v>350</v>
      </c>
      <c r="B12" s="146"/>
      <c r="C12" s="146"/>
      <c r="D12" s="146"/>
      <c r="E12" s="146"/>
      <c r="F12" s="146"/>
      <c r="G12" s="146"/>
      <c r="H12" s="146"/>
      <c r="I12" s="146">
        <v>1</v>
      </c>
      <c r="J12" s="146">
        <v>3</v>
      </c>
      <c r="K12" s="146"/>
      <c r="L12" s="146"/>
      <c r="M12" s="146"/>
      <c r="N12" s="146"/>
      <c r="O12" s="146"/>
      <c r="P12" s="146"/>
      <c r="Q12">
        <v>4</v>
      </c>
    </row>
    <row r="13" spans="1:17" x14ac:dyDescent="0.25">
      <c r="A13" s="212" t="s">
        <v>352</v>
      </c>
      <c r="B13" s="146"/>
      <c r="C13" s="146"/>
      <c r="D13" s="146"/>
      <c r="E13" s="146"/>
      <c r="F13" s="146"/>
      <c r="G13" s="146"/>
      <c r="H13" s="146"/>
      <c r="I13" s="146"/>
      <c r="J13" s="146">
        <v>1</v>
      </c>
      <c r="K13" s="146"/>
      <c r="L13" s="146"/>
      <c r="M13" s="146"/>
      <c r="N13" s="146">
        <v>7</v>
      </c>
      <c r="O13" s="146"/>
      <c r="P13" s="146">
        <v>7</v>
      </c>
      <c r="Q13">
        <v>15</v>
      </c>
    </row>
    <row r="14" spans="1:17" x14ac:dyDescent="0.25">
      <c r="A14" s="212" t="s">
        <v>351</v>
      </c>
      <c r="B14" s="146"/>
      <c r="C14" s="146"/>
      <c r="D14" s="146"/>
      <c r="E14" s="146"/>
      <c r="F14" s="146"/>
      <c r="G14" s="146"/>
      <c r="H14" s="146"/>
      <c r="I14" s="146"/>
      <c r="J14" s="146"/>
      <c r="K14" s="146"/>
      <c r="L14" s="146"/>
      <c r="M14" s="146">
        <v>1</v>
      </c>
      <c r="N14" s="146"/>
      <c r="O14" s="146"/>
      <c r="P14" s="146"/>
      <c r="Q14">
        <v>1</v>
      </c>
    </row>
    <row r="15" spans="1:17" x14ac:dyDescent="0.25">
      <c r="A15" s="212" t="s">
        <v>335</v>
      </c>
      <c r="B15" s="146">
        <v>1</v>
      </c>
      <c r="C15" s="146"/>
      <c r="D15" s="146"/>
      <c r="E15" s="146">
        <v>1</v>
      </c>
      <c r="F15" s="146"/>
      <c r="G15" s="146"/>
      <c r="H15" s="146"/>
      <c r="I15" s="146"/>
      <c r="J15" s="146">
        <v>1</v>
      </c>
      <c r="K15" s="146"/>
      <c r="L15" s="146"/>
      <c r="M15" s="146"/>
      <c r="N15" s="146">
        <v>2</v>
      </c>
      <c r="O15" s="146"/>
      <c r="P15" s="146"/>
      <c r="Q15">
        <v>5</v>
      </c>
    </row>
    <row r="16" spans="1:17" x14ac:dyDescent="0.25">
      <c r="A16" s="212" t="s">
        <v>384</v>
      </c>
      <c r="B16" s="146"/>
      <c r="C16" s="146"/>
      <c r="D16" s="146"/>
      <c r="E16" s="146"/>
      <c r="F16" s="146"/>
      <c r="G16" s="146"/>
      <c r="H16" s="146"/>
      <c r="I16" s="146"/>
      <c r="J16" s="146"/>
      <c r="K16" s="146"/>
      <c r="L16" s="146"/>
      <c r="M16" s="146"/>
      <c r="N16" s="146">
        <v>3</v>
      </c>
      <c r="O16" s="146"/>
      <c r="P16" s="146"/>
      <c r="Q16">
        <v>3</v>
      </c>
    </row>
    <row r="17" spans="1:17" ht="30" x14ac:dyDescent="0.25">
      <c r="A17" s="212" t="s">
        <v>337</v>
      </c>
      <c r="B17" s="146">
        <v>1</v>
      </c>
      <c r="C17" s="146"/>
      <c r="D17" s="146"/>
      <c r="E17" s="146">
        <v>2</v>
      </c>
      <c r="F17" s="146"/>
      <c r="G17" s="146"/>
      <c r="H17" s="146"/>
      <c r="I17" s="146"/>
      <c r="J17" s="146"/>
      <c r="K17" s="146"/>
      <c r="L17" s="146"/>
      <c r="M17" s="146"/>
      <c r="N17" s="146"/>
      <c r="O17" s="146"/>
      <c r="P17" s="146"/>
      <c r="Q17">
        <v>3</v>
      </c>
    </row>
    <row r="18" spans="1:17" x14ac:dyDescent="0.25">
      <c r="A18" s="212" t="s">
        <v>345</v>
      </c>
      <c r="B18" s="146"/>
      <c r="C18" s="146"/>
      <c r="D18" s="146"/>
      <c r="E18" s="146">
        <v>1</v>
      </c>
      <c r="F18" s="146"/>
      <c r="G18" s="146"/>
      <c r="H18" s="146"/>
      <c r="I18" s="146"/>
      <c r="J18" s="146"/>
      <c r="K18" s="146"/>
      <c r="L18" s="146"/>
      <c r="M18" s="146"/>
      <c r="N18" s="146">
        <v>1</v>
      </c>
      <c r="O18" s="146"/>
      <c r="P18" s="146"/>
      <c r="Q18">
        <v>2</v>
      </c>
    </row>
    <row r="19" spans="1:17" ht="30" x14ac:dyDescent="0.25">
      <c r="A19" s="212" t="s">
        <v>344</v>
      </c>
      <c r="B19" s="146"/>
      <c r="C19" s="146"/>
      <c r="D19" s="146"/>
      <c r="E19" s="146">
        <v>2</v>
      </c>
      <c r="F19" s="146"/>
      <c r="G19" s="146"/>
      <c r="H19" s="146"/>
      <c r="I19" s="146"/>
      <c r="J19" s="146"/>
      <c r="K19" s="146"/>
      <c r="L19" s="146"/>
      <c r="M19" s="146"/>
      <c r="N19" s="146"/>
      <c r="O19" s="146"/>
      <c r="P19" s="146"/>
      <c r="Q19">
        <v>2</v>
      </c>
    </row>
    <row r="20" spans="1:17" x14ac:dyDescent="0.25">
      <c r="A20" s="212" t="s">
        <v>353</v>
      </c>
      <c r="B20" s="146"/>
      <c r="C20" s="146">
        <v>1</v>
      </c>
      <c r="D20" s="146"/>
      <c r="E20" s="146"/>
      <c r="F20" s="146"/>
      <c r="G20" s="146"/>
      <c r="H20" s="146"/>
      <c r="I20" s="146"/>
      <c r="J20" s="146"/>
      <c r="K20" s="146"/>
      <c r="L20" s="146"/>
      <c r="M20" s="146"/>
      <c r="N20" s="146"/>
      <c r="O20" s="146"/>
      <c r="P20" s="146"/>
      <c r="Q20">
        <v>1</v>
      </c>
    </row>
    <row r="21" spans="1:17" ht="30" x14ac:dyDescent="0.25">
      <c r="A21" s="212" t="s">
        <v>696</v>
      </c>
      <c r="B21" s="146">
        <v>1</v>
      </c>
      <c r="C21" s="146"/>
      <c r="D21" s="146"/>
      <c r="E21" s="146"/>
      <c r="F21" s="146"/>
      <c r="G21" s="146"/>
      <c r="H21" s="146"/>
      <c r="I21" s="146"/>
      <c r="J21" s="146"/>
      <c r="K21" s="146"/>
      <c r="L21" s="146"/>
      <c r="M21" s="146"/>
      <c r="N21" s="146"/>
      <c r="O21" s="146"/>
      <c r="P21" s="146"/>
      <c r="Q21">
        <v>1</v>
      </c>
    </row>
    <row r="22" spans="1:17" x14ac:dyDescent="0.25">
      <c r="A22" s="212" t="s">
        <v>697</v>
      </c>
      <c r="B22" s="146">
        <v>2</v>
      </c>
      <c r="C22" s="146"/>
      <c r="D22" s="146"/>
      <c r="E22" s="146"/>
      <c r="F22" s="146"/>
      <c r="G22" s="146"/>
      <c r="H22" s="146"/>
      <c r="I22" s="146"/>
      <c r="J22" s="146"/>
      <c r="K22" s="146"/>
      <c r="L22" s="146"/>
      <c r="M22" s="146"/>
      <c r="N22" s="146"/>
      <c r="O22" s="146"/>
      <c r="P22" s="146"/>
      <c r="Q22">
        <v>2</v>
      </c>
    </row>
    <row r="23" spans="1:17" x14ac:dyDescent="0.25">
      <c r="A23" s="212" t="s">
        <v>524</v>
      </c>
      <c r="B23" s="146">
        <v>1</v>
      </c>
      <c r="C23" s="146"/>
      <c r="D23" s="146"/>
      <c r="E23" s="146">
        <v>1</v>
      </c>
      <c r="F23" s="146"/>
      <c r="G23" s="146"/>
      <c r="H23" s="146"/>
      <c r="I23" s="146"/>
      <c r="J23" s="146"/>
      <c r="K23" s="146"/>
      <c r="L23" s="146"/>
      <c r="M23" s="146"/>
      <c r="N23" s="146"/>
      <c r="O23" s="146"/>
      <c r="P23" s="146"/>
      <c r="Q23">
        <v>2</v>
      </c>
    </row>
    <row r="24" spans="1:17" ht="30" x14ac:dyDescent="0.25">
      <c r="A24" s="212" t="s">
        <v>695</v>
      </c>
      <c r="B24" s="146"/>
      <c r="C24" s="146">
        <v>1</v>
      </c>
      <c r="D24" s="146"/>
      <c r="E24" s="146">
        <v>1</v>
      </c>
      <c r="F24" s="146"/>
      <c r="G24" s="146"/>
      <c r="H24" s="146"/>
      <c r="I24" s="146"/>
      <c r="J24" s="146"/>
      <c r="K24" s="146"/>
      <c r="L24" s="146"/>
      <c r="M24" s="146"/>
      <c r="N24" s="146"/>
      <c r="O24" s="146"/>
      <c r="P24" s="146"/>
      <c r="Q24">
        <v>2</v>
      </c>
    </row>
    <row r="25" spans="1:17" ht="30" x14ac:dyDescent="0.25">
      <c r="A25" s="212" t="s">
        <v>693</v>
      </c>
      <c r="B25" s="146"/>
      <c r="C25" s="146"/>
      <c r="D25" s="146"/>
      <c r="E25" s="146">
        <v>5</v>
      </c>
      <c r="F25" s="146"/>
      <c r="G25" s="146"/>
      <c r="H25" s="146"/>
      <c r="I25" s="146"/>
      <c r="J25" s="146">
        <v>2</v>
      </c>
      <c r="K25" s="146"/>
      <c r="L25" s="146"/>
      <c r="M25" s="146">
        <v>1</v>
      </c>
      <c r="N25" s="146"/>
      <c r="O25" s="146">
        <v>3</v>
      </c>
      <c r="P25" s="146"/>
      <c r="Q25">
        <v>11</v>
      </c>
    </row>
    <row r="26" spans="1:17" x14ac:dyDescent="0.25">
      <c r="A26" s="212" t="s">
        <v>694</v>
      </c>
      <c r="B26" s="146"/>
      <c r="C26" s="146"/>
      <c r="D26" s="146"/>
      <c r="E26" s="146">
        <v>2</v>
      </c>
      <c r="F26" s="146"/>
      <c r="G26" s="146"/>
      <c r="H26" s="146"/>
      <c r="I26" s="146"/>
      <c r="J26" s="146"/>
      <c r="K26" s="146"/>
      <c r="L26" s="146">
        <v>1</v>
      </c>
      <c r="M26" s="146"/>
      <c r="N26" s="146"/>
      <c r="O26" s="146"/>
      <c r="P26" s="146"/>
      <c r="Q26">
        <v>3</v>
      </c>
    </row>
    <row r="27" spans="1:17" hidden="1" x14ac:dyDescent="0.25">
      <c r="A27" s="212" t="s">
        <v>698</v>
      </c>
      <c r="B27" s="146"/>
      <c r="C27" s="146"/>
      <c r="D27" s="146"/>
      <c r="E27" s="146">
        <v>1</v>
      </c>
      <c r="F27" s="146"/>
      <c r="G27" s="146"/>
      <c r="H27" s="146"/>
      <c r="I27" s="146"/>
      <c r="J27" s="146"/>
      <c r="K27" s="146">
        <v>1</v>
      </c>
      <c r="L27" s="146"/>
      <c r="M27" s="146"/>
      <c r="N27" s="146"/>
      <c r="O27" s="146"/>
      <c r="P27" s="146"/>
      <c r="Q27">
        <v>2</v>
      </c>
    </row>
    <row r="28" spans="1:17" x14ac:dyDescent="0.25">
      <c r="A28" s="190" t="s">
        <v>373</v>
      </c>
      <c r="B28" s="89">
        <v>12</v>
      </c>
      <c r="C28" s="89">
        <v>2</v>
      </c>
      <c r="D28" s="89">
        <v>5</v>
      </c>
      <c r="E28" s="89">
        <v>22</v>
      </c>
      <c r="F28" s="89">
        <v>1</v>
      </c>
      <c r="G28" s="89">
        <v>1</v>
      </c>
      <c r="H28" s="89">
        <v>1</v>
      </c>
      <c r="I28" s="89">
        <v>1</v>
      </c>
      <c r="J28" s="89">
        <v>7</v>
      </c>
      <c r="K28" s="89">
        <v>2</v>
      </c>
      <c r="L28" s="89">
        <v>3</v>
      </c>
      <c r="M28" s="89">
        <v>2</v>
      </c>
      <c r="N28" s="89">
        <v>14</v>
      </c>
      <c r="O28" s="89">
        <v>3</v>
      </c>
      <c r="P28" s="89">
        <v>7</v>
      </c>
      <c r="Q28">
        <v>83</v>
      </c>
    </row>
    <row r="39" spans="1:5" x14ac:dyDescent="0.25">
      <c r="A39" s="189" t="s">
        <v>476</v>
      </c>
      <c r="B39" s="93" t="s">
        <v>450</v>
      </c>
      <c r="C39"/>
      <c r="D39"/>
      <c r="E39"/>
    </row>
    <row r="40" spans="1:5" x14ac:dyDescent="0.25">
      <c r="A40" s="93" t="s">
        <v>372</v>
      </c>
      <c r="B40" s="213" t="s">
        <v>77</v>
      </c>
      <c r="C40" s="213" t="s">
        <v>78</v>
      </c>
      <c r="D40" s="213" t="s">
        <v>100</v>
      </c>
      <c r="E40" t="s">
        <v>373</v>
      </c>
    </row>
    <row r="41" spans="1:5" x14ac:dyDescent="0.25">
      <c r="A41" s="214" t="s">
        <v>343</v>
      </c>
      <c r="B41">
        <v>1</v>
      </c>
      <c r="C41">
        <v>1</v>
      </c>
      <c r="D41"/>
      <c r="E41">
        <v>2</v>
      </c>
    </row>
    <row r="42" spans="1:5" x14ac:dyDescent="0.25">
      <c r="A42" s="214" t="s">
        <v>338</v>
      </c>
      <c r="B42">
        <v>1</v>
      </c>
      <c r="C42"/>
      <c r="D42"/>
      <c r="E42">
        <v>1</v>
      </c>
    </row>
    <row r="43" spans="1:5" x14ac:dyDescent="0.25">
      <c r="A43" s="214" t="s">
        <v>662</v>
      </c>
      <c r="B43">
        <v>2</v>
      </c>
      <c r="C43"/>
      <c r="D43"/>
      <c r="E43">
        <v>2</v>
      </c>
    </row>
    <row r="44" spans="1:5" x14ac:dyDescent="0.25">
      <c r="A44" s="214" t="s">
        <v>660</v>
      </c>
      <c r="B44">
        <v>4</v>
      </c>
      <c r="C44"/>
      <c r="D44">
        <v>2</v>
      </c>
      <c r="E44">
        <v>6</v>
      </c>
    </row>
    <row r="45" spans="1:5" x14ac:dyDescent="0.25">
      <c r="A45" s="214" t="s">
        <v>693</v>
      </c>
      <c r="B45">
        <v>4</v>
      </c>
      <c r="C45">
        <v>6</v>
      </c>
      <c r="D45">
        <v>1</v>
      </c>
      <c r="E45">
        <v>11</v>
      </c>
    </row>
    <row r="46" spans="1:5" x14ac:dyDescent="0.25">
      <c r="A46" s="214" t="s">
        <v>696</v>
      </c>
      <c r="B46"/>
      <c r="C46">
        <v>1</v>
      </c>
      <c r="D46"/>
      <c r="E46">
        <v>1</v>
      </c>
    </row>
    <row r="47" spans="1:5" x14ac:dyDescent="0.25">
      <c r="A47" s="214" t="s">
        <v>695</v>
      </c>
      <c r="B47"/>
      <c r="C47">
        <v>2</v>
      </c>
      <c r="D47"/>
      <c r="E47">
        <v>2</v>
      </c>
    </row>
    <row r="48" spans="1:5" x14ac:dyDescent="0.25">
      <c r="A48" s="214" t="s">
        <v>697</v>
      </c>
      <c r="B48">
        <v>2</v>
      </c>
      <c r="C48"/>
      <c r="D48"/>
      <c r="E48">
        <v>2</v>
      </c>
    </row>
    <row r="49" spans="1:5" x14ac:dyDescent="0.25">
      <c r="A49" s="214" t="s">
        <v>694</v>
      </c>
      <c r="B49">
        <v>1</v>
      </c>
      <c r="C49">
        <v>2</v>
      </c>
      <c r="D49"/>
      <c r="E49">
        <v>3</v>
      </c>
    </row>
    <row r="50" spans="1:5" x14ac:dyDescent="0.25">
      <c r="A50" s="214" t="s">
        <v>698</v>
      </c>
      <c r="B50">
        <v>1</v>
      </c>
      <c r="C50">
        <v>1</v>
      </c>
      <c r="D50"/>
      <c r="E50">
        <v>2</v>
      </c>
    </row>
    <row r="51" spans="1:5" x14ac:dyDescent="0.25">
      <c r="A51" s="214" t="s">
        <v>349</v>
      </c>
      <c r="B51">
        <v>2</v>
      </c>
      <c r="C51"/>
      <c r="D51">
        <v>1</v>
      </c>
      <c r="E51">
        <v>3</v>
      </c>
    </row>
    <row r="52" spans="1:5" x14ac:dyDescent="0.25">
      <c r="A52" s="214" t="s">
        <v>659</v>
      </c>
      <c r="B52">
        <v>6</v>
      </c>
      <c r="C52">
        <v>1</v>
      </c>
      <c r="D52">
        <v>2</v>
      </c>
      <c r="E52">
        <v>9</v>
      </c>
    </row>
    <row r="53" spans="1:5" x14ac:dyDescent="0.25">
      <c r="A53" s="214" t="s">
        <v>334</v>
      </c>
      <c r="B53"/>
      <c r="C53">
        <v>1</v>
      </c>
      <c r="D53"/>
      <c r="E53">
        <v>1</v>
      </c>
    </row>
    <row r="54" spans="1:5" x14ac:dyDescent="0.25">
      <c r="A54" s="214" t="s">
        <v>350</v>
      </c>
      <c r="B54">
        <v>4</v>
      </c>
      <c r="C54"/>
      <c r="D54"/>
      <c r="E54">
        <v>4</v>
      </c>
    </row>
    <row r="55" spans="1:5" x14ac:dyDescent="0.25">
      <c r="A55" s="214" t="s">
        <v>352</v>
      </c>
      <c r="B55">
        <v>12</v>
      </c>
      <c r="C55"/>
      <c r="D55">
        <v>3</v>
      </c>
      <c r="E55">
        <v>15</v>
      </c>
    </row>
    <row r="56" spans="1:5" x14ac:dyDescent="0.25">
      <c r="A56" s="214" t="s">
        <v>351</v>
      </c>
      <c r="B56">
        <v>1</v>
      </c>
      <c r="C56"/>
      <c r="D56"/>
      <c r="E56">
        <v>1</v>
      </c>
    </row>
    <row r="57" spans="1:5" x14ac:dyDescent="0.25">
      <c r="A57" s="214" t="s">
        <v>335</v>
      </c>
      <c r="B57">
        <v>4</v>
      </c>
      <c r="C57">
        <v>1</v>
      </c>
      <c r="D57"/>
      <c r="E57">
        <v>5</v>
      </c>
    </row>
    <row r="58" spans="1:5" x14ac:dyDescent="0.25">
      <c r="A58" s="214" t="s">
        <v>384</v>
      </c>
      <c r="B58">
        <v>3</v>
      </c>
      <c r="C58"/>
      <c r="D58"/>
      <c r="E58">
        <v>3</v>
      </c>
    </row>
    <row r="59" spans="1:5" x14ac:dyDescent="0.25">
      <c r="A59" s="214" t="s">
        <v>337</v>
      </c>
      <c r="B59">
        <v>1</v>
      </c>
      <c r="C59">
        <v>2</v>
      </c>
      <c r="D59"/>
      <c r="E59">
        <v>3</v>
      </c>
    </row>
    <row r="60" spans="1:5" x14ac:dyDescent="0.25">
      <c r="A60" s="214" t="s">
        <v>345</v>
      </c>
      <c r="B60"/>
      <c r="C60">
        <v>1</v>
      </c>
      <c r="D60">
        <v>1</v>
      </c>
      <c r="E60">
        <v>2</v>
      </c>
    </row>
    <row r="61" spans="1:5" x14ac:dyDescent="0.25">
      <c r="A61" s="214" t="s">
        <v>344</v>
      </c>
      <c r="B61">
        <v>1</v>
      </c>
      <c r="C61">
        <v>1</v>
      </c>
      <c r="D61"/>
      <c r="E61">
        <v>2</v>
      </c>
    </row>
    <row r="62" spans="1:5" x14ac:dyDescent="0.25">
      <c r="A62" s="214" t="s">
        <v>353</v>
      </c>
      <c r="B62">
        <v>1</v>
      </c>
      <c r="C62"/>
      <c r="D62"/>
      <c r="E62">
        <v>1</v>
      </c>
    </row>
    <row r="63" spans="1:5" x14ac:dyDescent="0.25">
      <c r="A63" s="214" t="s">
        <v>524</v>
      </c>
      <c r="B63">
        <v>1</v>
      </c>
      <c r="C63">
        <v>1</v>
      </c>
      <c r="D63"/>
      <c r="E63">
        <v>2</v>
      </c>
    </row>
    <row r="64" spans="1:5" x14ac:dyDescent="0.25">
      <c r="A64" s="190" t="s">
        <v>373</v>
      </c>
      <c r="B64">
        <v>52</v>
      </c>
      <c r="C64">
        <v>21</v>
      </c>
      <c r="D64">
        <v>10</v>
      </c>
      <c r="E64">
        <v>83</v>
      </c>
    </row>
    <row r="65" spans="1:5" x14ac:dyDescent="0.25">
      <c r="A65"/>
      <c r="B65"/>
      <c r="C65"/>
      <c r="D65"/>
      <c r="E65"/>
    </row>
    <row r="66" spans="1:5" x14ac:dyDescent="0.25">
      <c r="A66"/>
      <c r="B66"/>
      <c r="C66"/>
      <c r="D66"/>
      <c r="E66"/>
    </row>
    <row r="67" spans="1:5" x14ac:dyDescent="0.25">
      <c r="A67"/>
      <c r="B67"/>
      <c r="C67"/>
      <c r="D67"/>
      <c r="E67"/>
    </row>
    <row r="68" spans="1:5" x14ac:dyDescent="0.25">
      <c r="A68"/>
      <c r="B68"/>
      <c r="C68"/>
      <c r="D68"/>
      <c r="E68"/>
    </row>
    <row r="69" spans="1:5" x14ac:dyDescent="0.25">
      <c r="A69"/>
      <c r="B69"/>
      <c r="C69"/>
      <c r="D69"/>
      <c r="E69"/>
    </row>
    <row r="70" spans="1:5" x14ac:dyDescent="0.25">
      <c r="A70"/>
      <c r="B70"/>
      <c r="C70"/>
      <c r="D70"/>
      <c r="E70"/>
    </row>
    <row r="71" spans="1:5" x14ac:dyDescent="0.25">
      <c r="A71"/>
      <c r="B71"/>
      <c r="C71"/>
      <c r="D71"/>
      <c r="E71"/>
    </row>
    <row r="72" spans="1:5" x14ac:dyDescent="0.25">
      <c r="A72"/>
      <c r="B72"/>
      <c r="C72"/>
      <c r="D72"/>
      <c r="E72"/>
    </row>
    <row r="73" spans="1:5" x14ac:dyDescent="0.25">
      <c r="A73"/>
      <c r="B73"/>
      <c r="C73"/>
      <c r="D73"/>
      <c r="E73"/>
    </row>
    <row r="74" spans="1:5" x14ac:dyDescent="0.25">
      <c r="A74"/>
      <c r="B74"/>
      <c r="C74"/>
      <c r="D74"/>
      <c r="E74"/>
    </row>
    <row r="75" spans="1:5" x14ac:dyDescent="0.25">
      <c r="A75"/>
      <c r="B75"/>
      <c r="C75"/>
      <c r="D75"/>
      <c r="E75"/>
    </row>
    <row r="76" spans="1:5" x14ac:dyDescent="0.25">
      <c r="A76"/>
      <c r="B76"/>
      <c r="C76"/>
      <c r="D76"/>
      <c r="E76"/>
    </row>
    <row r="77" spans="1:5" x14ac:dyDescent="0.25">
      <c r="A77"/>
      <c r="B77"/>
      <c r="C77"/>
      <c r="D77"/>
      <c r="E77"/>
    </row>
    <row r="78" spans="1:5" x14ac:dyDescent="0.25">
      <c r="A78"/>
      <c r="B78"/>
      <c r="C78"/>
      <c r="D78"/>
      <c r="E78"/>
    </row>
    <row r="79" spans="1:5" x14ac:dyDescent="0.25">
      <c r="A79"/>
      <c r="B79"/>
      <c r="C79"/>
      <c r="D79"/>
      <c r="E79"/>
    </row>
    <row r="80" spans="1:5" x14ac:dyDescent="0.25">
      <c r="A80"/>
      <c r="B80"/>
      <c r="C80"/>
      <c r="D80"/>
      <c r="E80"/>
    </row>
    <row r="81" spans="1:5" x14ac:dyDescent="0.25">
      <c r="A81"/>
      <c r="B81"/>
      <c r="C81"/>
      <c r="D81"/>
      <c r="E81"/>
    </row>
    <row r="82" spans="1:5" x14ac:dyDescent="0.25">
      <c r="A82"/>
      <c r="B82"/>
      <c r="C82"/>
      <c r="D82"/>
      <c r="E82"/>
    </row>
    <row r="83" spans="1:5" x14ac:dyDescent="0.25">
      <c r="A83"/>
      <c r="B83"/>
      <c r="C83"/>
      <c r="D83"/>
      <c r="E83"/>
    </row>
    <row r="84" spans="1:5" x14ac:dyDescent="0.25">
      <c r="A84"/>
      <c r="B84"/>
      <c r="C84"/>
      <c r="D84"/>
      <c r="E84"/>
    </row>
    <row r="85" spans="1:5" x14ac:dyDescent="0.25">
      <c r="A85"/>
      <c r="B85"/>
      <c r="C85"/>
      <c r="D85"/>
      <c r="E85"/>
    </row>
    <row r="86" spans="1:5" x14ac:dyDescent="0.25">
      <c r="A86"/>
      <c r="B86"/>
      <c r="C86"/>
      <c r="D86"/>
      <c r="E86"/>
    </row>
    <row r="87" spans="1:5" x14ac:dyDescent="0.25">
      <c r="A87"/>
      <c r="B87"/>
      <c r="C87"/>
      <c r="D87"/>
      <c r="E87"/>
    </row>
    <row r="88" spans="1:5" x14ac:dyDescent="0.25">
      <c r="A88"/>
      <c r="B88"/>
      <c r="C88"/>
      <c r="D88"/>
      <c r="E88"/>
    </row>
    <row r="89" spans="1:5" x14ac:dyDescent="0.25">
      <c r="A89"/>
      <c r="B89"/>
      <c r="C89"/>
      <c r="D89"/>
      <c r="E89"/>
    </row>
    <row r="90" spans="1:5" x14ac:dyDescent="0.25">
      <c r="A90"/>
      <c r="B90"/>
      <c r="C90"/>
      <c r="D90"/>
      <c r="E90"/>
    </row>
    <row r="91" spans="1:5" x14ac:dyDescent="0.25">
      <c r="A91"/>
      <c r="B91"/>
      <c r="C91"/>
      <c r="D91"/>
      <c r="E91"/>
    </row>
    <row r="92" spans="1:5" x14ac:dyDescent="0.25">
      <c r="A92"/>
      <c r="B92"/>
      <c r="C92"/>
      <c r="D92"/>
      <c r="E92"/>
    </row>
    <row r="93" spans="1:5" x14ac:dyDescent="0.25">
      <c r="A93"/>
      <c r="B93"/>
      <c r="C93"/>
      <c r="D93"/>
      <c r="E93"/>
    </row>
    <row r="94" spans="1:5" x14ac:dyDescent="0.25">
      <c r="A94"/>
      <c r="B94"/>
      <c r="C94"/>
      <c r="D94"/>
      <c r="E94"/>
    </row>
    <row r="95" spans="1:5" x14ac:dyDescent="0.25">
      <c r="A95"/>
      <c r="B95"/>
      <c r="C95"/>
      <c r="D95"/>
      <c r="E95"/>
    </row>
    <row r="96" spans="1:5" x14ac:dyDescent="0.25">
      <c r="A96"/>
      <c r="B96"/>
      <c r="C96"/>
      <c r="D96"/>
      <c r="E96"/>
    </row>
    <row r="97" spans="1:5" x14ac:dyDescent="0.25">
      <c r="A97"/>
      <c r="B97"/>
      <c r="C97"/>
      <c r="D97"/>
      <c r="E97"/>
    </row>
    <row r="98" spans="1:5" x14ac:dyDescent="0.25">
      <c r="A98"/>
      <c r="B98"/>
      <c r="C98"/>
      <c r="D98"/>
      <c r="E98"/>
    </row>
    <row r="99" spans="1:5" x14ac:dyDescent="0.25">
      <c r="A99"/>
      <c r="B99"/>
      <c r="C99"/>
      <c r="D99"/>
      <c r="E99"/>
    </row>
    <row r="100" spans="1:5" x14ac:dyDescent="0.25">
      <c r="A100"/>
      <c r="B100"/>
      <c r="C100"/>
      <c r="D100"/>
      <c r="E100"/>
    </row>
    <row r="101" spans="1:5" x14ac:dyDescent="0.25">
      <c r="A101"/>
      <c r="B101"/>
      <c r="C101"/>
      <c r="D101"/>
      <c r="E101"/>
    </row>
    <row r="102" spans="1:5" x14ac:dyDescent="0.25">
      <c r="A102"/>
      <c r="B102"/>
      <c r="C102"/>
      <c r="D102"/>
      <c r="E102"/>
    </row>
    <row r="103" spans="1:5" x14ac:dyDescent="0.25">
      <c r="A103"/>
      <c r="B103"/>
      <c r="C103"/>
      <c r="D103"/>
      <c r="E103"/>
    </row>
    <row r="104" spans="1:5" x14ac:dyDescent="0.25">
      <c r="A104"/>
      <c r="B104"/>
      <c r="C104"/>
      <c r="D104"/>
      <c r="E104"/>
    </row>
    <row r="105" spans="1:5" x14ac:dyDescent="0.25">
      <c r="A105"/>
      <c r="B105"/>
      <c r="C105"/>
      <c r="D105"/>
      <c r="E105"/>
    </row>
    <row r="106" spans="1:5" x14ac:dyDescent="0.25">
      <c r="A106"/>
      <c r="B106"/>
      <c r="C106"/>
      <c r="D106"/>
      <c r="E106"/>
    </row>
    <row r="107" spans="1:5" x14ac:dyDescent="0.25">
      <c r="A107"/>
      <c r="B107"/>
      <c r="C107"/>
      <c r="D107"/>
      <c r="E107"/>
    </row>
    <row r="108" spans="1:5" x14ac:dyDescent="0.25">
      <c r="A108"/>
      <c r="B108"/>
      <c r="C108"/>
      <c r="D108"/>
      <c r="E108"/>
    </row>
  </sheetData>
  <conditionalFormatting pivot="1" sqref="B6:P20">
    <cfRule type="iconSet" priority="2">
      <iconSet iconSet="3Symbols2" showValue="0">
        <cfvo type="percent" val="0"/>
        <cfvo type="num" val="0"/>
        <cfvo type="num" val="0"/>
      </iconSet>
    </cfRule>
  </conditionalFormatting>
  <conditionalFormatting pivot="1" sqref="E5">
    <cfRule type="iconSet" priority="1">
      <iconSet iconSet="3Symbols2" showValue="0">
        <cfvo type="percent" val="0"/>
        <cfvo type="num" val="0"/>
        <cfvo type="num" val="0"/>
      </iconSet>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3"/>
  <sheetViews>
    <sheetView workbookViewId="0">
      <selection activeCell="A25" sqref="A3:D25"/>
    </sheetView>
  </sheetViews>
  <sheetFormatPr defaultRowHeight="15" x14ac:dyDescent="0.25"/>
  <cols>
    <col min="1" max="1" width="72" style="97" customWidth="1"/>
    <col min="2" max="4" width="20.7109375" customWidth="1"/>
    <col min="5" max="5" width="9.7109375" customWidth="1"/>
    <col min="6" max="6" width="12.5703125" bestFit="1" customWidth="1"/>
  </cols>
  <sheetData>
    <row r="1" spans="1:6" x14ac:dyDescent="0.25">
      <c r="A1" s="193"/>
      <c r="B1" s="191"/>
      <c r="C1" s="191"/>
      <c r="D1" s="191"/>
      <c r="E1" s="191"/>
      <c r="F1" s="191"/>
    </row>
    <row r="2" spans="1:6" x14ac:dyDescent="0.25">
      <c r="A2" s="194" t="s">
        <v>372</v>
      </c>
      <c r="B2" s="192" t="s">
        <v>100</v>
      </c>
      <c r="C2" s="192" t="s">
        <v>77</v>
      </c>
      <c r="D2" s="192" t="s">
        <v>78</v>
      </c>
    </row>
    <row r="3" spans="1:6" x14ac:dyDescent="0.25">
      <c r="A3" s="149" t="s">
        <v>343</v>
      </c>
      <c r="B3" s="94"/>
      <c r="C3" s="94">
        <v>1</v>
      </c>
      <c r="D3" s="94"/>
    </row>
    <row r="4" spans="1:6" x14ac:dyDescent="0.25">
      <c r="A4" s="149" t="s">
        <v>338</v>
      </c>
      <c r="B4" s="94">
        <v>1</v>
      </c>
      <c r="C4" s="94"/>
      <c r="D4" s="94"/>
    </row>
    <row r="5" spans="1:6" x14ac:dyDescent="0.25">
      <c r="A5" s="149" t="s">
        <v>346</v>
      </c>
      <c r="B5" s="94"/>
      <c r="C5" s="94">
        <v>6</v>
      </c>
      <c r="D5" s="94"/>
    </row>
    <row r="6" spans="1:6" x14ac:dyDescent="0.25">
      <c r="A6" s="149" t="s">
        <v>341</v>
      </c>
      <c r="B6" s="94">
        <v>2</v>
      </c>
      <c r="C6" s="94"/>
      <c r="D6" s="94"/>
    </row>
    <row r="7" spans="1:6" x14ac:dyDescent="0.25">
      <c r="A7" s="149" t="s">
        <v>347</v>
      </c>
      <c r="B7" s="94"/>
      <c r="C7" s="94"/>
      <c r="D7" s="94">
        <v>2</v>
      </c>
    </row>
    <row r="8" spans="1:6" ht="30" x14ac:dyDescent="0.25">
      <c r="A8" s="197" t="s">
        <v>382</v>
      </c>
      <c r="B8" s="192"/>
      <c r="C8" s="192">
        <v>2</v>
      </c>
      <c r="D8" s="192"/>
    </row>
    <row r="9" spans="1:6" x14ac:dyDescent="0.25">
      <c r="A9" s="149" t="s">
        <v>340</v>
      </c>
      <c r="B9" s="94">
        <v>6</v>
      </c>
      <c r="C9" s="94"/>
      <c r="D9" s="94"/>
    </row>
    <row r="10" spans="1:6" x14ac:dyDescent="0.25">
      <c r="A10" s="197" t="s">
        <v>517</v>
      </c>
      <c r="B10" s="192">
        <v>1</v>
      </c>
      <c r="C10" s="192"/>
      <c r="D10" s="192"/>
    </row>
    <row r="11" spans="1:6" x14ac:dyDescent="0.25">
      <c r="A11" s="149" t="s">
        <v>348</v>
      </c>
      <c r="B11" s="94"/>
      <c r="C11" s="94">
        <v>1</v>
      </c>
      <c r="D11" s="94"/>
    </row>
    <row r="12" spans="1:6" x14ac:dyDescent="0.25">
      <c r="A12" s="149" t="s">
        <v>349</v>
      </c>
      <c r="B12" s="94"/>
      <c r="C12" s="94">
        <v>1</v>
      </c>
      <c r="D12" s="94"/>
    </row>
    <row r="13" spans="1:6" x14ac:dyDescent="0.25">
      <c r="A13" s="149" t="s">
        <v>342</v>
      </c>
      <c r="B13" s="94"/>
      <c r="C13" s="94">
        <v>5</v>
      </c>
      <c r="D13" s="94"/>
    </row>
    <row r="14" spans="1:6" x14ac:dyDescent="0.25">
      <c r="A14" s="197" t="s">
        <v>334</v>
      </c>
      <c r="B14" s="192"/>
      <c r="C14" s="192">
        <v>1</v>
      </c>
      <c r="D14" s="192"/>
    </row>
    <row r="15" spans="1:6" x14ac:dyDescent="0.25">
      <c r="A15" s="149" t="s">
        <v>350</v>
      </c>
      <c r="B15" s="94"/>
      <c r="C15" s="94">
        <v>1</v>
      </c>
      <c r="D15" s="94"/>
    </row>
    <row r="16" spans="1:6" x14ac:dyDescent="0.25">
      <c r="A16" s="149" t="s">
        <v>352</v>
      </c>
      <c r="B16" s="94"/>
      <c r="C16" s="94">
        <v>1</v>
      </c>
      <c r="D16" s="94"/>
    </row>
    <row r="17" spans="1:4" x14ac:dyDescent="0.25">
      <c r="A17" s="149" t="s">
        <v>351</v>
      </c>
      <c r="B17" s="94">
        <v>1</v>
      </c>
      <c r="C17" s="94"/>
      <c r="D17" s="94"/>
    </row>
    <row r="18" spans="1:4" x14ac:dyDescent="0.25">
      <c r="A18" s="149" t="s">
        <v>335</v>
      </c>
      <c r="B18" s="94"/>
      <c r="C18" s="94">
        <v>2</v>
      </c>
      <c r="D18" s="94"/>
    </row>
    <row r="19" spans="1:4" ht="24.75" customHeight="1" x14ac:dyDescent="0.25">
      <c r="A19" s="149" t="s">
        <v>384</v>
      </c>
      <c r="B19" s="94">
        <v>3</v>
      </c>
      <c r="C19" s="94"/>
      <c r="D19" s="94"/>
    </row>
    <row r="20" spans="1:4" ht="30" x14ac:dyDescent="0.25">
      <c r="A20" s="149" t="s">
        <v>337</v>
      </c>
      <c r="B20" s="94"/>
      <c r="C20" s="94"/>
      <c r="D20" s="94">
        <v>1</v>
      </c>
    </row>
    <row r="21" spans="1:4" x14ac:dyDescent="0.25">
      <c r="A21" s="149" t="s">
        <v>336</v>
      </c>
      <c r="B21" s="94"/>
      <c r="C21" s="94"/>
      <c r="D21" s="94">
        <v>1</v>
      </c>
    </row>
    <row r="22" spans="1:4" ht="30" x14ac:dyDescent="0.25">
      <c r="A22" s="197" t="s">
        <v>339</v>
      </c>
      <c r="B22" s="192"/>
      <c r="C22" s="192">
        <v>2</v>
      </c>
      <c r="D22" s="192"/>
    </row>
    <row r="23" spans="1:4" x14ac:dyDescent="0.25">
      <c r="A23" s="149" t="s">
        <v>345</v>
      </c>
      <c r="B23" s="94"/>
      <c r="C23" s="94">
        <v>1</v>
      </c>
      <c r="D23" s="94"/>
    </row>
    <row r="24" spans="1:4" ht="30" x14ac:dyDescent="0.25">
      <c r="A24" s="197" t="s">
        <v>344</v>
      </c>
      <c r="B24" s="192"/>
      <c r="C24" s="192">
        <v>1</v>
      </c>
      <c r="D24" s="192"/>
    </row>
    <row r="25" spans="1:4" x14ac:dyDescent="0.25">
      <c r="A25" s="149" t="s">
        <v>353</v>
      </c>
      <c r="B25" s="94">
        <v>1</v>
      </c>
      <c r="C25" s="94"/>
      <c r="D25" s="94"/>
    </row>
    <row r="26" spans="1:4" x14ac:dyDescent="0.25">
      <c r="A26" s="194"/>
      <c r="B26" s="192"/>
      <c r="C26" s="192"/>
      <c r="D26" s="192"/>
    </row>
    <row r="27" spans="1:4" x14ac:dyDescent="0.25">
      <c r="A27" s="149"/>
      <c r="B27" s="94"/>
      <c r="C27" s="94"/>
      <c r="D27" s="94"/>
    </row>
    <row r="28" spans="1:4" x14ac:dyDescent="0.25">
      <c r="A28" s="194"/>
      <c r="B28" s="192"/>
      <c r="C28" s="192"/>
      <c r="D28" s="192"/>
    </row>
    <row r="29" spans="1:4" x14ac:dyDescent="0.25">
      <c r="A29" s="149"/>
      <c r="B29" s="94"/>
      <c r="C29" s="94"/>
      <c r="D29" s="94"/>
    </row>
    <row r="30" spans="1:4" x14ac:dyDescent="0.25">
      <c r="A30" s="194"/>
      <c r="B30" s="192"/>
      <c r="C30" s="192"/>
      <c r="D30" s="192"/>
    </row>
    <row r="31" spans="1:4" x14ac:dyDescent="0.25">
      <c r="A31" s="149"/>
      <c r="B31" s="94"/>
      <c r="C31" s="94"/>
      <c r="D31" s="94"/>
    </row>
    <row r="32" spans="1:4" x14ac:dyDescent="0.25">
      <c r="A32" s="149"/>
      <c r="B32" s="94"/>
      <c r="C32" s="94"/>
      <c r="D32" s="94"/>
    </row>
    <row r="33" spans="1:4" x14ac:dyDescent="0.25">
      <c r="A33" s="149"/>
      <c r="B33" s="94"/>
      <c r="C33" s="94"/>
      <c r="D33" s="94"/>
    </row>
    <row r="34" spans="1:4" x14ac:dyDescent="0.25">
      <c r="A34" s="149"/>
      <c r="B34" s="94"/>
      <c r="C34" s="94"/>
      <c r="D34" s="94"/>
    </row>
    <row r="35" spans="1:4" x14ac:dyDescent="0.25">
      <c r="A35" s="149"/>
      <c r="B35" s="94"/>
      <c r="C35" s="94"/>
      <c r="D35" s="94"/>
    </row>
    <row r="36" spans="1:4" x14ac:dyDescent="0.25">
      <c r="A36" s="194"/>
      <c r="B36" s="192"/>
      <c r="C36" s="192"/>
      <c r="D36" s="192"/>
    </row>
    <row r="37" spans="1:4" x14ac:dyDescent="0.25">
      <c r="A37" s="149"/>
      <c r="B37" s="94"/>
      <c r="C37" s="94"/>
      <c r="D37" s="94"/>
    </row>
    <row r="38" spans="1:4" x14ac:dyDescent="0.25">
      <c r="A38" s="194"/>
      <c r="B38" s="192"/>
      <c r="C38" s="192"/>
      <c r="D38" s="192"/>
    </row>
    <row r="39" spans="1:4" x14ac:dyDescent="0.25">
      <c r="A39" s="149"/>
      <c r="B39" s="94"/>
      <c r="C39" s="94"/>
      <c r="D39" s="94"/>
    </row>
    <row r="40" spans="1:4" x14ac:dyDescent="0.25">
      <c r="A40" s="149"/>
      <c r="B40" s="94"/>
      <c r="C40" s="94"/>
      <c r="D40" s="94"/>
    </row>
    <row r="41" spans="1:4" x14ac:dyDescent="0.25">
      <c r="A41" s="149"/>
      <c r="B41" s="94"/>
      <c r="C41" s="94"/>
      <c r="D41" s="94"/>
    </row>
    <row r="42" spans="1:4" x14ac:dyDescent="0.25">
      <c r="A42" s="194"/>
      <c r="B42" s="192"/>
      <c r="C42" s="192"/>
      <c r="D42" s="192"/>
    </row>
    <row r="43" spans="1:4" x14ac:dyDescent="0.25">
      <c r="A43" s="149"/>
      <c r="B43" s="94"/>
      <c r="C43" s="94"/>
      <c r="D43" s="94"/>
    </row>
    <row r="44" spans="1:4" x14ac:dyDescent="0.25">
      <c r="A44" s="194"/>
      <c r="B44" s="192"/>
      <c r="C44" s="192"/>
      <c r="D44" s="192"/>
    </row>
    <row r="45" spans="1:4" x14ac:dyDescent="0.25">
      <c r="A45" s="149"/>
      <c r="B45" s="94"/>
      <c r="C45" s="94"/>
      <c r="D45" s="94"/>
    </row>
    <row r="46" spans="1:4" x14ac:dyDescent="0.25">
      <c r="A46" s="149"/>
      <c r="B46" s="94"/>
      <c r="C46" s="94"/>
      <c r="D46" s="94"/>
    </row>
    <row r="47" spans="1:4" x14ac:dyDescent="0.25">
      <c r="A47" s="149"/>
      <c r="B47" s="94"/>
      <c r="C47" s="94"/>
      <c r="D47" s="94"/>
    </row>
    <row r="48" spans="1:4" x14ac:dyDescent="0.25">
      <c r="A48" s="149"/>
      <c r="B48" s="94"/>
      <c r="C48" s="94"/>
      <c r="D48" s="94"/>
    </row>
    <row r="49" spans="1:4" x14ac:dyDescent="0.25">
      <c r="A49" s="149"/>
      <c r="B49" s="94"/>
      <c r="C49" s="94"/>
      <c r="D49" s="94"/>
    </row>
    <row r="50" spans="1:4" x14ac:dyDescent="0.25">
      <c r="A50" s="149"/>
      <c r="B50" s="94"/>
      <c r="C50" s="94"/>
      <c r="D50" s="94"/>
    </row>
    <row r="51" spans="1:4" x14ac:dyDescent="0.25">
      <c r="A51" s="149"/>
      <c r="B51" s="94"/>
      <c r="C51" s="94"/>
      <c r="D51" s="94"/>
    </row>
    <row r="52" spans="1:4" x14ac:dyDescent="0.25">
      <c r="A52" s="194"/>
      <c r="B52" s="192"/>
      <c r="C52" s="192"/>
      <c r="D52" s="192"/>
    </row>
    <row r="53" spans="1:4" x14ac:dyDescent="0.25">
      <c r="A53" s="149"/>
      <c r="B53" s="94"/>
      <c r="C53" s="94"/>
      <c r="D53" s="94"/>
    </row>
    <row r="54" spans="1:4" x14ac:dyDescent="0.25">
      <c r="A54" s="149"/>
      <c r="B54" s="94"/>
      <c r="C54" s="94"/>
      <c r="D54" s="94"/>
    </row>
    <row r="55" spans="1:4" x14ac:dyDescent="0.25">
      <c r="A55" s="149"/>
      <c r="B55" s="94"/>
      <c r="C55" s="94"/>
      <c r="D55" s="94"/>
    </row>
    <row r="56" spans="1:4" x14ac:dyDescent="0.25">
      <c r="A56" s="194"/>
      <c r="B56" s="192"/>
      <c r="C56" s="192"/>
      <c r="D56" s="192"/>
    </row>
    <row r="57" spans="1:4" x14ac:dyDescent="0.25">
      <c r="A57" s="149"/>
      <c r="B57" s="94"/>
      <c r="C57" s="94"/>
      <c r="D57" s="94"/>
    </row>
    <row r="58" spans="1:4" x14ac:dyDescent="0.25">
      <c r="A58" s="149"/>
      <c r="B58" s="94"/>
      <c r="C58" s="94"/>
      <c r="D58" s="94"/>
    </row>
    <row r="59" spans="1:4" x14ac:dyDescent="0.25">
      <c r="A59" s="149"/>
      <c r="B59" s="94"/>
      <c r="C59" s="94"/>
      <c r="D59" s="94"/>
    </row>
    <row r="60" spans="1:4" x14ac:dyDescent="0.25">
      <c r="A60" s="149"/>
      <c r="B60" s="94"/>
      <c r="C60" s="94"/>
      <c r="D60" s="94"/>
    </row>
    <row r="61" spans="1:4" x14ac:dyDescent="0.25">
      <c r="A61" s="149"/>
      <c r="B61" s="94"/>
      <c r="C61" s="94"/>
      <c r="D61" s="94"/>
    </row>
    <row r="62" spans="1:4" x14ac:dyDescent="0.25">
      <c r="A62" s="149"/>
      <c r="B62" s="94"/>
      <c r="C62" s="94"/>
      <c r="D62" s="94"/>
    </row>
    <row r="63" spans="1:4" x14ac:dyDescent="0.25">
      <c r="A63" s="149"/>
      <c r="B63" s="94"/>
      <c r="C63" s="94"/>
      <c r="D63" s="94"/>
    </row>
  </sheetData>
  <conditionalFormatting sqref="B2:D63">
    <cfRule type="iconSet" priority="47">
      <iconSet iconSet="3Symbols2" showValue="0">
        <cfvo type="percent" val="0"/>
        <cfvo type="num" val="0"/>
        <cfvo type="num" val="0"/>
      </iconSet>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J100"/>
  <sheetViews>
    <sheetView showGridLines="0" tabSelected="1" zoomScale="55" zoomScaleNormal="55" zoomScaleSheetLayoutView="30" workbookViewId="0">
      <pane ySplit="3" topLeftCell="A4" activePane="bottomLeft" state="frozen"/>
      <selection activeCell="B48" sqref="B48"/>
      <selection pane="bottomLeft" activeCell="B3" sqref="B3"/>
    </sheetView>
  </sheetViews>
  <sheetFormatPr defaultColWidth="8.7109375" defaultRowHeight="15" x14ac:dyDescent="0.25"/>
  <cols>
    <col min="1" max="1" width="6.140625" style="91" customWidth="1"/>
    <col min="2" max="2" width="42.140625" customWidth="1"/>
    <col min="3" max="3" width="22.5703125" style="89" customWidth="1"/>
    <col min="4" max="4" width="56.5703125" customWidth="1"/>
    <col min="5" max="5" width="81.7109375" customWidth="1"/>
    <col min="6" max="8" width="32.7109375" style="3" customWidth="1"/>
    <col min="9" max="9" width="27.5703125" style="3" customWidth="1"/>
    <col min="10" max="10" width="82.28515625" bestFit="1" customWidth="1"/>
    <col min="11" max="15" width="8.28515625" style="94" customWidth="1"/>
    <col min="16" max="16" width="14.28515625" customWidth="1"/>
    <col min="17" max="17" width="25.5703125" customWidth="1"/>
    <col min="18" max="18" width="22" style="3" customWidth="1"/>
    <col min="19" max="19" width="20.7109375" customWidth="1"/>
    <col min="20" max="24" width="8.140625" style="94" customWidth="1"/>
    <col min="25" max="25" width="15.28515625" customWidth="1"/>
    <col min="26" max="26" width="17.5703125" customWidth="1"/>
    <col min="27" max="27" width="18.7109375" customWidth="1"/>
    <col min="28" max="28" width="24.7109375" hidden="1" customWidth="1"/>
    <col min="29" max="29" width="47.7109375" customWidth="1"/>
    <col min="30" max="30" width="21.7109375" customWidth="1"/>
  </cols>
  <sheetData>
    <row r="1" spans="1:30" ht="46.5" customHeight="1" x14ac:dyDescent="0.25">
      <c r="A1" s="92"/>
      <c r="B1" s="92"/>
      <c r="C1" s="92"/>
      <c r="D1" s="244" t="s">
        <v>667</v>
      </c>
      <c r="E1" s="244"/>
      <c r="F1" s="244"/>
      <c r="G1" s="244"/>
      <c r="H1" s="244"/>
      <c r="I1" s="244"/>
      <c r="J1" s="244"/>
      <c r="K1" s="244"/>
      <c r="L1" s="244"/>
      <c r="M1" s="244"/>
      <c r="N1" s="244"/>
      <c r="O1" s="244"/>
      <c r="P1" s="244"/>
      <c r="Q1" s="244"/>
      <c r="R1" s="245"/>
      <c r="S1" s="244"/>
      <c r="T1" s="244"/>
      <c r="U1" s="244"/>
      <c r="V1" s="244"/>
      <c r="W1" s="244"/>
      <c r="X1" s="244"/>
      <c r="Y1" s="244"/>
      <c r="Z1" s="244"/>
      <c r="AA1" s="244"/>
      <c r="AB1" s="244"/>
      <c r="AC1" s="244"/>
      <c r="AD1" s="244"/>
    </row>
    <row r="2" spans="1:30" s="186" customFormat="1" ht="22.9" hidden="1" customHeight="1" x14ac:dyDescent="0.3">
      <c r="A2" s="184" t="s">
        <v>621</v>
      </c>
      <c r="B2" s="184" t="s">
        <v>622</v>
      </c>
      <c r="C2" s="184" t="s">
        <v>623</v>
      </c>
      <c r="D2" s="184" t="s">
        <v>624</v>
      </c>
      <c r="E2" s="184" t="s">
        <v>625</v>
      </c>
      <c r="F2" s="184" t="s">
        <v>626</v>
      </c>
      <c r="G2" s="184" t="s">
        <v>627</v>
      </c>
      <c r="H2" s="184" t="s">
        <v>628</v>
      </c>
      <c r="I2" s="184" t="s">
        <v>629</v>
      </c>
      <c r="J2" s="184" t="s">
        <v>630</v>
      </c>
      <c r="K2" s="246" t="s">
        <v>501</v>
      </c>
      <c r="L2" s="247"/>
      <c r="M2" s="247"/>
      <c r="N2" s="247"/>
      <c r="O2" s="247"/>
      <c r="P2" s="247"/>
      <c r="Q2" s="248"/>
      <c r="R2" s="185" t="s">
        <v>635</v>
      </c>
      <c r="S2" s="184" t="s">
        <v>636</v>
      </c>
      <c r="T2" s="246" t="s">
        <v>502</v>
      </c>
      <c r="U2" s="247"/>
      <c r="V2" s="247"/>
      <c r="W2" s="247"/>
      <c r="X2" s="247"/>
      <c r="Y2" s="247"/>
      <c r="Z2" s="248"/>
      <c r="AA2" s="184"/>
      <c r="AB2" s="184"/>
      <c r="AC2" s="184"/>
      <c r="AD2" s="184"/>
    </row>
    <row r="3" spans="1:30" s="99" customFormat="1" ht="207" customHeight="1" x14ac:dyDescent="0.35">
      <c r="A3" s="98" t="s">
        <v>482</v>
      </c>
      <c r="B3" s="128" t="s">
        <v>1</v>
      </c>
      <c r="C3" s="128" t="s">
        <v>2</v>
      </c>
      <c r="D3" s="128" t="s">
        <v>3</v>
      </c>
      <c r="E3" s="128" t="s">
        <v>4</v>
      </c>
      <c r="F3" s="128" t="s">
        <v>592</v>
      </c>
      <c r="G3" s="128" t="s">
        <v>593</v>
      </c>
      <c r="H3" s="128" t="s">
        <v>523</v>
      </c>
      <c r="I3" s="128" t="s">
        <v>375</v>
      </c>
      <c r="J3" s="128" t="s">
        <v>6</v>
      </c>
      <c r="K3" s="129" t="s">
        <v>451</v>
      </c>
      <c r="L3" s="129" t="s">
        <v>452</v>
      </c>
      <c r="M3" s="129" t="s">
        <v>453</v>
      </c>
      <c r="N3" s="129" t="s">
        <v>454</v>
      </c>
      <c r="O3" s="129" t="s">
        <v>455</v>
      </c>
      <c r="P3" s="130" t="s">
        <v>102</v>
      </c>
      <c r="Q3" s="198" t="s">
        <v>7</v>
      </c>
      <c r="R3" s="131" t="s">
        <v>8</v>
      </c>
      <c r="S3" s="132" t="s">
        <v>461</v>
      </c>
      <c r="T3" s="133" t="s">
        <v>456</v>
      </c>
      <c r="U3" s="133" t="s">
        <v>457</v>
      </c>
      <c r="V3" s="133" t="s">
        <v>458</v>
      </c>
      <c r="W3" s="133" t="s">
        <v>459</v>
      </c>
      <c r="X3" s="133" t="s">
        <v>460</v>
      </c>
      <c r="Y3" s="134" t="s">
        <v>102</v>
      </c>
      <c r="Z3" s="134" t="s">
        <v>10</v>
      </c>
      <c r="AA3" s="132" t="s">
        <v>462</v>
      </c>
      <c r="AB3" s="135" t="s">
        <v>13</v>
      </c>
      <c r="AC3" s="135" t="s">
        <v>478</v>
      </c>
      <c r="AD3" s="132" t="s">
        <v>15</v>
      </c>
    </row>
    <row r="4" spans="1:30" s="108" customFormat="1" ht="309.60000000000002" customHeight="1" x14ac:dyDescent="0.35">
      <c r="A4" s="153">
        <v>1</v>
      </c>
      <c r="B4" s="100" t="s">
        <v>16</v>
      </c>
      <c r="C4" s="101">
        <v>24</v>
      </c>
      <c r="D4" s="100" t="s">
        <v>407</v>
      </c>
      <c r="E4" s="100" t="s">
        <v>116</v>
      </c>
      <c r="F4" s="100" t="s">
        <v>669</v>
      </c>
      <c r="G4" s="100" t="s">
        <v>583</v>
      </c>
      <c r="H4" s="100" t="s">
        <v>659</v>
      </c>
      <c r="I4" s="100"/>
      <c r="J4" s="100" t="s">
        <v>651</v>
      </c>
      <c r="K4" s="101">
        <v>0.4</v>
      </c>
      <c r="L4" s="101">
        <v>0.6</v>
      </c>
      <c r="M4" s="102">
        <v>0</v>
      </c>
      <c r="N4" s="101">
        <v>0.6</v>
      </c>
      <c r="O4" s="101">
        <v>0.4</v>
      </c>
      <c r="P4" s="103">
        <f t="shared" ref="P4:P15" si="0">+IF(K4&gt;=0,(SUM(K4:O4)),"")</f>
        <v>2</v>
      </c>
      <c r="Q4" s="104" t="str">
        <f t="shared" ref="Q4:Q13" si="1">+IF(K4&lt;&gt;0,VLOOKUP(P4,probabilità,3),"")</f>
        <v>BASSA</v>
      </c>
      <c r="R4" s="105" t="s">
        <v>80</v>
      </c>
      <c r="S4" s="104" t="str">
        <f>IF(R4&lt;&gt;0,HLOOKUP(Q4,matrice_ixp,VLOOKUP(R4,matrice_ixp,2,FALSE),FALSE),"")</f>
        <v>MEDIO</v>
      </c>
      <c r="T4" s="106">
        <v>0.6</v>
      </c>
      <c r="U4" s="106">
        <v>0.6</v>
      </c>
      <c r="V4" s="106">
        <v>0.6</v>
      </c>
      <c r="W4" s="106">
        <v>0.8</v>
      </c>
      <c r="X4" s="106">
        <v>0.6</v>
      </c>
      <c r="Y4" s="103">
        <f t="shared" ref="Y4:Y15" si="2">+IF(T4&gt;=0,(SUM(T4:X4)),"")</f>
        <v>3.1999999999999997</v>
      </c>
      <c r="Z4" s="107" t="str">
        <f t="shared" ref="Z4:Z15" si="3">+IF(Y4&gt;=0,VLOOKUP(Y4,CTRL,3),"")</f>
        <v>ALTO</v>
      </c>
      <c r="AA4" s="104" t="str">
        <f t="shared" ref="AA4:AA15" si="4">+HLOOKUP(S4,matrice_cxr,VLOOKUP(Z4,matrice_cxr,2,FALSE),FALSE)</f>
        <v>BASSO</v>
      </c>
      <c r="AB4" s="101" t="s">
        <v>18</v>
      </c>
      <c r="AC4" s="101" t="s">
        <v>535</v>
      </c>
      <c r="AD4" s="120" t="s">
        <v>19</v>
      </c>
    </row>
    <row r="5" spans="1:30" s="109" customFormat="1" ht="336" x14ac:dyDescent="0.35">
      <c r="A5" s="153">
        <v>2</v>
      </c>
      <c r="B5" s="100" t="s">
        <v>16</v>
      </c>
      <c r="C5" s="101">
        <v>24</v>
      </c>
      <c r="D5" s="100" t="s">
        <v>745</v>
      </c>
      <c r="E5" s="100" t="s">
        <v>255</v>
      </c>
      <c r="F5" s="100" t="s">
        <v>669</v>
      </c>
      <c r="G5" s="100" t="s">
        <v>582</v>
      </c>
      <c r="H5" s="100" t="s">
        <v>337</v>
      </c>
      <c r="I5" s="100"/>
      <c r="J5" s="100" t="s">
        <v>364</v>
      </c>
      <c r="K5" s="101">
        <v>1</v>
      </c>
      <c r="L5" s="101">
        <v>1</v>
      </c>
      <c r="M5" s="102">
        <v>0</v>
      </c>
      <c r="N5" s="101">
        <v>0.8</v>
      </c>
      <c r="O5" s="101">
        <v>0.4</v>
      </c>
      <c r="P5" s="103">
        <f t="shared" si="0"/>
        <v>3.1999999999999997</v>
      </c>
      <c r="Q5" s="104" t="str">
        <f t="shared" si="1"/>
        <v>ALTA</v>
      </c>
      <c r="R5" s="101" t="s">
        <v>80</v>
      </c>
      <c r="S5" s="104" t="str">
        <f>IF(R5&lt;&gt;0,HLOOKUP(Q5,matrice_ixp,VLOOKUP(R5,matrice_ixp,2,FALSE),FALSE),"")</f>
        <v>MOLTO ALTO</v>
      </c>
      <c r="T5" s="106">
        <v>1</v>
      </c>
      <c r="U5" s="106">
        <v>1</v>
      </c>
      <c r="V5" s="106">
        <v>0.6</v>
      </c>
      <c r="W5" s="106">
        <v>0.8</v>
      </c>
      <c r="X5" s="106">
        <v>0.8</v>
      </c>
      <c r="Y5" s="103">
        <f t="shared" si="2"/>
        <v>4.2</v>
      </c>
      <c r="Z5" s="107" t="str">
        <f t="shared" si="3"/>
        <v>MOLTO ALTO</v>
      </c>
      <c r="AA5" s="140" t="str">
        <f>+HLOOKUP(S5,matrice_cxr,VLOOKUP(Z5,matrice_cxr,2,FALSE),FALSE)</f>
        <v>MEDIO</v>
      </c>
      <c r="AB5" s="101" t="s">
        <v>18</v>
      </c>
      <c r="AC5" s="101" t="s">
        <v>536</v>
      </c>
      <c r="AD5" s="120" t="s">
        <v>19</v>
      </c>
    </row>
    <row r="6" spans="1:30" s="108" customFormat="1" ht="336" x14ac:dyDescent="0.35">
      <c r="A6" s="153">
        <v>3</v>
      </c>
      <c r="B6" s="100" t="s">
        <v>16</v>
      </c>
      <c r="C6" s="101">
        <v>24</v>
      </c>
      <c r="D6" s="100" t="s">
        <v>745</v>
      </c>
      <c r="E6" s="100" t="s">
        <v>255</v>
      </c>
      <c r="F6" s="100" t="s">
        <v>670</v>
      </c>
      <c r="G6" s="100" t="s">
        <v>582</v>
      </c>
      <c r="H6" s="100" t="s">
        <v>696</v>
      </c>
      <c r="I6" s="100"/>
      <c r="J6" s="100" t="s">
        <v>490</v>
      </c>
      <c r="K6" s="101">
        <v>1</v>
      </c>
      <c r="L6" s="101">
        <v>1</v>
      </c>
      <c r="M6" s="102">
        <v>0</v>
      </c>
      <c r="N6" s="101">
        <v>0.8</v>
      </c>
      <c r="O6" s="101">
        <v>0.4</v>
      </c>
      <c r="P6" s="103">
        <f t="shared" si="0"/>
        <v>3.1999999999999997</v>
      </c>
      <c r="Q6" s="104" t="str">
        <f t="shared" si="1"/>
        <v>ALTA</v>
      </c>
      <c r="R6" s="101" t="s">
        <v>80</v>
      </c>
      <c r="S6" s="104" t="str">
        <f t="shared" ref="S6:S16" si="5">IF(R6&lt;&gt;0,HLOOKUP(Q6,matrice_ixp,VLOOKUP(R6,matrice_ixp,2,FALSE),FALSE),"")</f>
        <v>MOLTO ALTO</v>
      </c>
      <c r="T6" s="106">
        <v>1</v>
      </c>
      <c r="U6" s="106">
        <v>0.8</v>
      </c>
      <c r="V6" s="106">
        <v>0.6</v>
      </c>
      <c r="W6" s="106">
        <v>0.8</v>
      </c>
      <c r="X6" s="106">
        <v>1</v>
      </c>
      <c r="Y6" s="103">
        <f t="shared" si="2"/>
        <v>4.2</v>
      </c>
      <c r="Z6" s="107" t="str">
        <f t="shared" si="3"/>
        <v>MOLTO ALTO</v>
      </c>
      <c r="AA6" s="140" t="str">
        <f t="shared" si="4"/>
        <v>MEDIO</v>
      </c>
      <c r="AB6" s="101" t="s">
        <v>18</v>
      </c>
      <c r="AC6" s="101" t="s">
        <v>686</v>
      </c>
      <c r="AD6" s="120" t="s">
        <v>19</v>
      </c>
    </row>
    <row r="7" spans="1:30" s="108" customFormat="1" ht="208.9" customHeight="1" x14ac:dyDescent="0.35">
      <c r="A7" s="153">
        <v>4</v>
      </c>
      <c r="B7" s="100" t="s">
        <v>16</v>
      </c>
      <c r="C7" s="101">
        <v>24</v>
      </c>
      <c r="D7" s="100" t="s">
        <v>744</v>
      </c>
      <c r="E7" s="100" t="s">
        <v>151</v>
      </c>
      <c r="F7" s="100" t="s">
        <v>671</v>
      </c>
      <c r="G7" s="100" t="s">
        <v>582</v>
      </c>
      <c r="H7" s="100" t="s">
        <v>697</v>
      </c>
      <c r="I7" s="100"/>
      <c r="J7" s="100" t="s">
        <v>209</v>
      </c>
      <c r="K7" s="101">
        <v>0.8</v>
      </c>
      <c r="L7" s="101">
        <v>0.4</v>
      </c>
      <c r="M7" s="102">
        <v>0</v>
      </c>
      <c r="N7" s="101">
        <v>0.4</v>
      </c>
      <c r="O7" s="101">
        <v>0.4</v>
      </c>
      <c r="P7" s="103">
        <f t="shared" si="0"/>
        <v>2</v>
      </c>
      <c r="Q7" s="104" t="str">
        <f t="shared" si="1"/>
        <v>BASSA</v>
      </c>
      <c r="R7" s="105" t="s">
        <v>80</v>
      </c>
      <c r="S7" s="104" t="str">
        <f t="shared" si="5"/>
        <v>MEDIO</v>
      </c>
      <c r="T7" s="106">
        <v>0.4</v>
      </c>
      <c r="U7" s="106">
        <v>0.4</v>
      </c>
      <c r="V7" s="106">
        <v>0.4</v>
      </c>
      <c r="W7" s="106">
        <v>0.6</v>
      </c>
      <c r="X7" s="106">
        <v>0.6</v>
      </c>
      <c r="Y7" s="103">
        <f t="shared" si="2"/>
        <v>2.4000000000000004</v>
      </c>
      <c r="Z7" s="107" t="str">
        <f t="shared" si="3"/>
        <v>MEDIO</v>
      </c>
      <c r="AA7" s="104" t="str">
        <f t="shared" si="4"/>
        <v>BASSO</v>
      </c>
      <c r="AB7" s="101" t="s">
        <v>18</v>
      </c>
      <c r="AC7" s="101" t="s">
        <v>686</v>
      </c>
      <c r="AD7" s="120" t="s">
        <v>19</v>
      </c>
    </row>
    <row r="8" spans="1:30" s="108" customFormat="1" ht="228" customHeight="1" x14ac:dyDescent="0.35">
      <c r="A8" s="153">
        <v>5</v>
      </c>
      <c r="B8" s="100" t="s">
        <v>16</v>
      </c>
      <c r="C8" s="101">
        <v>24</v>
      </c>
      <c r="D8" s="100" t="s">
        <v>744</v>
      </c>
      <c r="E8" s="100" t="s">
        <v>258</v>
      </c>
      <c r="F8" s="187" t="s">
        <v>640</v>
      </c>
      <c r="G8" s="100" t="s">
        <v>582</v>
      </c>
      <c r="H8" s="100" t="s">
        <v>697</v>
      </c>
      <c r="I8" s="100"/>
      <c r="J8" s="100" t="s">
        <v>210</v>
      </c>
      <c r="K8" s="101">
        <v>0.8</v>
      </c>
      <c r="L8" s="101">
        <v>0.4</v>
      </c>
      <c r="M8" s="102">
        <v>0</v>
      </c>
      <c r="N8" s="101">
        <v>0.2</v>
      </c>
      <c r="O8" s="101">
        <v>0.2</v>
      </c>
      <c r="P8" s="103">
        <f t="shared" si="0"/>
        <v>1.6</v>
      </c>
      <c r="Q8" s="104" t="str">
        <f t="shared" si="1"/>
        <v>BASSA</v>
      </c>
      <c r="R8" s="105" t="s">
        <v>80</v>
      </c>
      <c r="S8" s="104" t="str">
        <f>IF(R8&lt;&gt;0,HLOOKUP(Q8,matrice_ixp,VLOOKUP(R8,matrice_ixp,2,FALSE),FALSE),"")</f>
        <v>MEDIO</v>
      </c>
      <c r="T8" s="106">
        <v>0.4</v>
      </c>
      <c r="U8" s="106">
        <v>0.4</v>
      </c>
      <c r="V8" s="106">
        <v>0.4</v>
      </c>
      <c r="W8" s="106">
        <v>0.6</v>
      </c>
      <c r="X8" s="106">
        <v>0.6</v>
      </c>
      <c r="Y8" s="103">
        <f t="shared" ref="Y8" si="6">+IF(T8&gt;=0,(SUM(T8:X8)),"")</f>
        <v>2.4000000000000004</v>
      </c>
      <c r="Z8" s="107" t="str">
        <f t="shared" ref="Z8" si="7">+IF(Y8&gt;=0,VLOOKUP(Y8,CTRL,3),"")</f>
        <v>MEDIO</v>
      </c>
      <c r="AA8" s="104" t="str">
        <f t="shared" ref="AA8" si="8">+HLOOKUP(S8,matrice_cxr,VLOOKUP(Z8,matrice_cxr,2,FALSE),FALSE)</f>
        <v>BASSO</v>
      </c>
      <c r="AB8" s="101" t="s">
        <v>20</v>
      </c>
      <c r="AC8" s="101" t="s">
        <v>686</v>
      </c>
      <c r="AD8" s="120" t="s">
        <v>19</v>
      </c>
    </row>
    <row r="9" spans="1:30" s="108" customFormat="1" ht="408" x14ac:dyDescent="0.35">
      <c r="A9" s="153">
        <v>6</v>
      </c>
      <c r="B9" s="100" t="s">
        <v>16</v>
      </c>
      <c r="C9" s="101">
        <v>24</v>
      </c>
      <c r="D9" s="110" t="s">
        <v>467</v>
      </c>
      <c r="E9" s="100" t="s">
        <v>365</v>
      </c>
      <c r="F9" s="111" t="s">
        <v>585</v>
      </c>
      <c r="G9" s="100" t="s">
        <v>580</v>
      </c>
      <c r="H9" s="100" t="s">
        <v>338</v>
      </c>
      <c r="I9" s="100"/>
      <c r="J9" s="100" t="s">
        <v>257</v>
      </c>
      <c r="K9" s="101">
        <v>0.4</v>
      </c>
      <c r="L9" s="101">
        <v>0.6</v>
      </c>
      <c r="M9" s="102">
        <v>0</v>
      </c>
      <c r="N9" s="101">
        <v>0.6</v>
      </c>
      <c r="O9" s="101">
        <v>0.4</v>
      </c>
      <c r="P9" s="103">
        <f t="shared" si="0"/>
        <v>2</v>
      </c>
      <c r="Q9" s="104" t="str">
        <f t="shared" si="1"/>
        <v>BASSA</v>
      </c>
      <c r="R9" s="101" t="s">
        <v>80</v>
      </c>
      <c r="S9" s="104" t="str">
        <f t="shared" si="5"/>
        <v>MEDIO</v>
      </c>
      <c r="T9" s="106">
        <v>0.4</v>
      </c>
      <c r="U9" s="106">
        <v>0.8</v>
      </c>
      <c r="V9" s="106">
        <v>0.4</v>
      </c>
      <c r="W9" s="106">
        <v>0.8</v>
      </c>
      <c r="X9" s="106">
        <v>0.6</v>
      </c>
      <c r="Y9" s="103">
        <f t="shared" si="2"/>
        <v>3.0000000000000004</v>
      </c>
      <c r="Z9" s="107" t="str">
        <f t="shared" si="3"/>
        <v>MEDIO</v>
      </c>
      <c r="AA9" s="104" t="str">
        <f t="shared" si="4"/>
        <v>BASSO</v>
      </c>
      <c r="AB9" s="101" t="s">
        <v>329</v>
      </c>
      <c r="AC9" s="101" t="s">
        <v>506</v>
      </c>
      <c r="AD9" s="101" t="s">
        <v>19</v>
      </c>
    </row>
    <row r="10" spans="1:30" s="108" customFormat="1" ht="242.25" customHeight="1" x14ac:dyDescent="0.35">
      <c r="A10" s="153">
        <v>7</v>
      </c>
      <c r="B10" s="111" t="s">
        <v>16</v>
      </c>
      <c r="C10" s="102">
        <v>24</v>
      </c>
      <c r="D10" s="110" t="s">
        <v>467</v>
      </c>
      <c r="E10" s="111" t="s">
        <v>527</v>
      </c>
      <c r="F10" s="111" t="s">
        <v>585</v>
      </c>
      <c r="G10" s="111" t="s">
        <v>580</v>
      </c>
      <c r="H10" s="111" t="s">
        <v>334</v>
      </c>
      <c r="I10" s="111"/>
      <c r="J10" s="111" t="s">
        <v>256</v>
      </c>
      <c r="K10" s="101">
        <v>0.6</v>
      </c>
      <c r="L10" s="101">
        <v>0.4</v>
      </c>
      <c r="M10" s="102">
        <v>0</v>
      </c>
      <c r="N10" s="101">
        <v>0.8</v>
      </c>
      <c r="O10" s="101">
        <v>0.4</v>
      </c>
      <c r="P10" s="103">
        <f t="shared" si="0"/>
        <v>2.2000000000000002</v>
      </c>
      <c r="Q10" s="104" t="str">
        <f t="shared" si="1"/>
        <v>MEDIA</v>
      </c>
      <c r="R10" s="102" t="s">
        <v>80</v>
      </c>
      <c r="S10" s="136" t="str">
        <f t="shared" si="5"/>
        <v>ALTO</v>
      </c>
      <c r="T10" s="106">
        <v>0.4</v>
      </c>
      <c r="U10" s="106">
        <v>0.8</v>
      </c>
      <c r="V10" s="106">
        <v>0.4</v>
      </c>
      <c r="W10" s="106">
        <v>0.8</v>
      </c>
      <c r="X10" s="106">
        <v>0.6</v>
      </c>
      <c r="Y10" s="103">
        <f t="shared" si="2"/>
        <v>3.0000000000000004</v>
      </c>
      <c r="Z10" s="107" t="str">
        <f t="shared" si="3"/>
        <v>MEDIO</v>
      </c>
      <c r="AA10" s="104" t="str">
        <f t="shared" si="4"/>
        <v>MEDIO</v>
      </c>
      <c r="AB10" s="101" t="s">
        <v>329</v>
      </c>
      <c r="AC10" s="102" t="s">
        <v>544</v>
      </c>
      <c r="AD10" s="120" t="s">
        <v>19</v>
      </c>
    </row>
    <row r="11" spans="1:30" s="109" customFormat="1" ht="384" x14ac:dyDescent="0.35">
      <c r="A11" s="153">
        <v>8</v>
      </c>
      <c r="B11" s="100" t="s">
        <v>16</v>
      </c>
      <c r="C11" s="101">
        <v>24</v>
      </c>
      <c r="D11" s="110" t="s">
        <v>467</v>
      </c>
      <c r="E11" s="100" t="s">
        <v>363</v>
      </c>
      <c r="F11" s="100" t="s">
        <v>672</v>
      </c>
      <c r="G11" s="100" t="s">
        <v>581</v>
      </c>
      <c r="H11" s="100" t="s">
        <v>335</v>
      </c>
      <c r="I11" s="100"/>
      <c r="J11" s="100" t="s">
        <v>356</v>
      </c>
      <c r="K11" s="101">
        <v>0.4</v>
      </c>
      <c r="L11" s="101">
        <v>0.4</v>
      </c>
      <c r="M11" s="102">
        <v>0</v>
      </c>
      <c r="N11" s="101">
        <v>0.8</v>
      </c>
      <c r="O11" s="101">
        <v>0.4</v>
      </c>
      <c r="P11" s="103">
        <f t="shared" si="0"/>
        <v>2</v>
      </c>
      <c r="Q11" s="104" t="str">
        <f t="shared" si="1"/>
        <v>BASSA</v>
      </c>
      <c r="R11" s="101" t="s">
        <v>80</v>
      </c>
      <c r="S11" s="104" t="str">
        <f t="shared" si="5"/>
        <v>MEDIO</v>
      </c>
      <c r="T11" s="106">
        <v>0.4</v>
      </c>
      <c r="U11" s="106">
        <v>0.8</v>
      </c>
      <c r="V11" s="106">
        <v>0.4</v>
      </c>
      <c r="W11" s="106">
        <v>0.8</v>
      </c>
      <c r="X11" s="106">
        <v>0.6</v>
      </c>
      <c r="Y11" s="103">
        <f t="shared" si="2"/>
        <v>3.0000000000000004</v>
      </c>
      <c r="Z11" s="107" t="str">
        <f t="shared" si="3"/>
        <v>MEDIO</v>
      </c>
      <c r="AA11" s="104" t="str">
        <f t="shared" si="4"/>
        <v>BASSO</v>
      </c>
      <c r="AB11" s="101" t="s">
        <v>329</v>
      </c>
      <c r="AC11" s="102" t="s">
        <v>532</v>
      </c>
      <c r="AD11" s="120" t="s">
        <v>19</v>
      </c>
    </row>
    <row r="12" spans="1:30" s="109" customFormat="1" ht="288" x14ac:dyDescent="0.35">
      <c r="A12" s="153">
        <v>9</v>
      </c>
      <c r="B12" s="100" t="s">
        <v>16</v>
      </c>
      <c r="C12" s="101">
        <v>24</v>
      </c>
      <c r="D12" s="100" t="s">
        <v>402</v>
      </c>
      <c r="E12" s="100" t="s">
        <v>208</v>
      </c>
      <c r="F12" s="100" t="s">
        <v>673</v>
      </c>
      <c r="G12" s="100" t="s">
        <v>650</v>
      </c>
      <c r="H12" s="100" t="s">
        <v>662</v>
      </c>
      <c r="I12" s="100"/>
      <c r="J12" s="100" t="s">
        <v>264</v>
      </c>
      <c r="K12" s="101">
        <v>0.4</v>
      </c>
      <c r="L12" s="101">
        <v>0.6</v>
      </c>
      <c r="M12" s="102">
        <v>0</v>
      </c>
      <c r="N12" s="101">
        <v>0.6</v>
      </c>
      <c r="O12" s="101">
        <v>0.4</v>
      </c>
      <c r="P12" s="103">
        <f t="shared" si="0"/>
        <v>2</v>
      </c>
      <c r="Q12" s="104" t="str">
        <f t="shared" si="1"/>
        <v>BASSA</v>
      </c>
      <c r="R12" s="105" t="s">
        <v>80</v>
      </c>
      <c r="S12" s="104" t="str">
        <f t="shared" si="5"/>
        <v>MEDIO</v>
      </c>
      <c r="T12" s="106">
        <v>0.4</v>
      </c>
      <c r="U12" s="106">
        <v>0.4</v>
      </c>
      <c r="V12" s="106">
        <v>0.4</v>
      </c>
      <c r="W12" s="106">
        <v>0.8</v>
      </c>
      <c r="X12" s="106">
        <v>0.8</v>
      </c>
      <c r="Y12" s="103">
        <f t="shared" si="2"/>
        <v>2.8</v>
      </c>
      <c r="Z12" s="107" t="str">
        <f t="shared" si="3"/>
        <v>MEDIO</v>
      </c>
      <c r="AA12" s="104" t="str">
        <f t="shared" si="4"/>
        <v>BASSO</v>
      </c>
      <c r="AB12" s="101" t="s">
        <v>329</v>
      </c>
      <c r="AC12" s="101" t="s">
        <v>506</v>
      </c>
      <c r="AD12" s="120" t="s">
        <v>19</v>
      </c>
    </row>
    <row r="13" spans="1:30" s="109" customFormat="1" ht="290.45" customHeight="1" x14ac:dyDescent="0.35">
      <c r="A13" s="153">
        <v>10</v>
      </c>
      <c r="B13" s="100" t="s">
        <v>16</v>
      </c>
      <c r="C13" s="101">
        <v>24</v>
      </c>
      <c r="D13" s="100" t="s">
        <v>402</v>
      </c>
      <c r="E13" s="100" t="s">
        <v>21</v>
      </c>
      <c r="F13" s="100" t="s">
        <v>673</v>
      </c>
      <c r="G13" s="100" t="s">
        <v>639</v>
      </c>
      <c r="H13" s="100" t="s">
        <v>660</v>
      </c>
      <c r="I13" s="100"/>
      <c r="J13" s="100" t="s">
        <v>22</v>
      </c>
      <c r="K13" s="101">
        <v>0.4</v>
      </c>
      <c r="L13" s="101">
        <v>0.6</v>
      </c>
      <c r="M13" s="102">
        <v>0</v>
      </c>
      <c r="N13" s="101">
        <v>0.6</v>
      </c>
      <c r="O13" s="101">
        <v>0.4</v>
      </c>
      <c r="P13" s="103">
        <f t="shared" si="0"/>
        <v>2</v>
      </c>
      <c r="Q13" s="104" t="str">
        <f t="shared" si="1"/>
        <v>BASSA</v>
      </c>
      <c r="R13" s="105" t="s">
        <v>80</v>
      </c>
      <c r="S13" s="104" t="str">
        <f t="shared" si="5"/>
        <v>MEDIO</v>
      </c>
      <c r="T13" s="106">
        <v>0.4</v>
      </c>
      <c r="U13" s="106">
        <v>0.4</v>
      </c>
      <c r="V13" s="106">
        <v>0.4</v>
      </c>
      <c r="W13" s="106">
        <v>0.8</v>
      </c>
      <c r="X13" s="106">
        <v>0.6</v>
      </c>
      <c r="Y13" s="103">
        <f t="shared" si="2"/>
        <v>2.6</v>
      </c>
      <c r="Z13" s="107" t="str">
        <f t="shared" si="3"/>
        <v>MEDIO</v>
      </c>
      <c r="AA13" s="104" t="str">
        <f t="shared" si="4"/>
        <v>BASSO</v>
      </c>
      <c r="AB13" s="101" t="s">
        <v>18</v>
      </c>
      <c r="AC13" s="101" t="s">
        <v>506</v>
      </c>
      <c r="AD13" s="120" t="s">
        <v>19</v>
      </c>
    </row>
    <row r="14" spans="1:30" s="109" customFormat="1" ht="290.45" customHeight="1" x14ac:dyDescent="0.35">
      <c r="A14" s="153">
        <v>11</v>
      </c>
      <c r="B14" s="100" t="s">
        <v>16</v>
      </c>
      <c r="C14" s="101">
        <v>24</v>
      </c>
      <c r="D14" s="100" t="s">
        <v>703</v>
      </c>
      <c r="E14" s="100" t="s">
        <v>704</v>
      </c>
      <c r="F14" s="100" t="s">
        <v>705</v>
      </c>
      <c r="G14" s="100"/>
      <c r="H14" s="100" t="s">
        <v>693</v>
      </c>
      <c r="I14" s="100"/>
      <c r="J14" s="100" t="s">
        <v>706</v>
      </c>
      <c r="K14" s="101">
        <v>0.4</v>
      </c>
      <c r="L14" s="101">
        <v>0.6</v>
      </c>
      <c r="M14" s="102">
        <v>0</v>
      </c>
      <c r="N14" s="101">
        <v>0.6</v>
      </c>
      <c r="O14" s="101">
        <v>0.4</v>
      </c>
      <c r="P14" s="103">
        <f t="shared" ref="P14" si="9">+IF(K14&gt;=0,(SUM(K14:O14)),"")</f>
        <v>2</v>
      </c>
      <c r="Q14" s="104" t="str">
        <f t="shared" ref="Q14" si="10">+IF(K14&lt;&gt;0,VLOOKUP(P14,probabilità,3),"")</f>
        <v>BASSA</v>
      </c>
      <c r="R14" s="105" t="s">
        <v>80</v>
      </c>
      <c r="S14" s="104" t="str">
        <f t="shared" ref="S14" si="11">IF(R14&lt;&gt;0,HLOOKUP(Q14,matrice_ixp,VLOOKUP(R14,matrice_ixp,2,FALSE),FALSE),"")</f>
        <v>MEDIO</v>
      </c>
      <c r="T14" s="106">
        <v>0.4</v>
      </c>
      <c r="U14" s="106">
        <v>0.4</v>
      </c>
      <c r="V14" s="106">
        <v>0.4</v>
      </c>
      <c r="W14" s="106">
        <v>0.8</v>
      </c>
      <c r="X14" s="106">
        <v>0.6</v>
      </c>
      <c r="Y14" s="103">
        <f t="shared" ref="Y14" si="12">+IF(T14&gt;=0,(SUM(T14:X14)),"")</f>
        <v>2.6</v>
      </c>
      <c r="Z14" s="107" t="str">
        <f t="shared" ref="Z14" si="13">+IF(Y14&gt;=0,VLOOKUP(Y14,CTRL,3),"")</f>
        <v>MEDIO</v>
      </c>
      <c r="AA14" s="104" t="str">
        <f t="shared" ref="AA14" si="14">+HLOOKUP(S14,matrice_cxr,VLOOKUP(Z14,matrice_cxr,2,FALSE),FALSE)</f>
        <v>BASSO</v>
      </c>
      <c r="AB14" s="101" t="s">
        <v>18</v>
      </c>
      <c r="AC14" s="101" t="s">
        <v>506</v>
      </c>
      <c r="AD14" s="120" t="s">
        <v>19</v>
      </c>
    </row>
    <row r="15" spans="1:30" s="109" customFormat="1" ht="292.14999999999998" customHeight="1" x14ac:dyDescent="0.35">
      <c r="A15" s="153">
        <v>12</v>
      </c>
      <c r="B15" s="100" t="s">
        <v>16</v>
      </c>
      <c r="C15" s="101">
        <v>24</v>
      </c>
      <c r="D15" s="100" t="s">
        <v>402</v>
      </c>
      <c r="E15" s="100" t="s">
        <v>24</v>
      </c>
      <c r="F15" s="187" t="s">
        <v>640</v>
      </c>
      <c r="G15" s="100" t="s">
        <v>639</v>
      </c>
      <c r="H15" s="100" t="s">
        <v>660</v>
      </c>
      <c r="I15" s="100"/>
      <c r="J15" s="100" t="s">
        <v>480</v>
      </c>
      <c r="K15" s="101">
        <v>0.4</v>
      </c>
      <c r="L15" s="101">
        <v>0.6</v>
      </c>
      <c r="M15" s="102">
        <v>0</v>
      </c>
      <c r="N15" s="101">
        <v>0.4</v>
      </c>
      <c r="O15" s="101">
        <v>0.2</v>
      </c>
      <c r="P15" s="103">
        <f t="shared" si="0"/>
        <v>1.5999999999999999</v>
      </c>
      <c r="Q15" s="104" t="str">
        <f t="shared" ref="Q15:Q51" si="15">+IF(K15&lt;&gt;0,VLOOKUP(P15,probabilità,3),"")</f>
        <v>BASSA</v>
      </c>
      <c r="R15" s="105" t="s">
        <v>80</v>
      </c>
      <c r="S15" s="104" t="str">
        <f t="shared" si="5"/>
        <v>MEDIO</v>
      </c>
      <c r="T15" s="106">
        <v>0.4</v>
      </c>
      <c r="U15" s="106">
        <v>0.4</v>
      </c>
      <c r="V15" s="106">
        <v>0.4</v>
      </c>
      <c r="W15" s="106">
        <v>0.8</v>
      </c>
      <c r="X15" s="106">
        <v>0.6</v>
      </c>
      <c r="Y15" s="103">
        <f t="shared" si="2"/>
        <v>2.6</v>
      </c>
      <c r="Z15" s="107" t="str">
        <f t="shared" si="3"/>
        <v>MEDIO</v>
      </c>
      <c r="AA15" s="104" t="str">
        <f t="shared" si="4"/>
        <v>BASSO</v>
      </c>
      <c r="AB15" s="101" t="s">
        <v>20</v>
      </c>
      <c r="AC15" s="101" t="s">
        <v>506</v>
      </c>
      <c r="AD15" s="120" t="s">
        <v>19</v>
      </c>
    </row>
    <row r="16" spans="1:30" s="109" customFormat="1" ht="372" customHeight="1" x14ac:dyDescent="0.35">
      <c r="A16" s="153">
        <v>88</v>
      </c>
      <c r="B16" s="100" t="s">
        <v>16</v>
      </c>
      <c r="C16" s="101">
        <v>24</v>
      </c>
      <c r="D16" s="100" t="s">
        <v>746</v>
      </c>
      <c r="E16" s="100" t="s">
        <v>754</v>
      </c>
      <c r="F16" s="187" t="s">
        <v>753</v>
      </c>
      <c r="G16" s="100" t="s">
        <v>749</v>
      </c>
      <c r="H16" s="112" t="s">
        <v>752</v>
      </c>
      <c r="I16" s="100"/>
      <c r="J16" s="100" t="s">
        <v>756</v>
      </c>
      <c r="K16" s="101">
        <v>0.8</v>
      </c>
      <c r="L16" s="101">
        <v>0.2</v>
      </c>
      <c r="M16" s="102">
        <v>0</v>
      </c>
      <c r="N16" s="101">
        <v>0.6</v>
      </c>
      <c r="O16" s="101">
        <v>0.4</v>
      </c>
      <c r="P16" s="103">
        <f t="shared" ref="P16" si="16">+IF(K16&gt;=0,(SUM(K16:O16)),"")</f>
        <v>2</v>
      </c>
      <c r="Q16" s="104" t="str">
        <f t="shared" ref="Q16" si="17">+IF(K16&lt;&gt;0,VLOOKUP(P16,probabilità,3),"")</f>
        <v>BASSA</v>
      </c>
      <c r="R16" s="143" t="s">
        <v>80</v>
      </c>
      <c r="S16" s="104" t="str">
        <f t="shared" si="5"/>
        <v>MEDIO</v>
      </c>
      <c r="T16" s="106">
        <v>0.4</v>
      </c>
      <c r="U16" s="106">
        <v>0.4</v>
      </c>
      <c r="V16" s="106">
        <v>0.4</v>
      </c>
      <c r="W16" s="106">
        <v>0.8</v>
      </c>
      <c r="X16" s="106">
        <v>0.6</v>
      </c>
      <c r="Y16" s="103">
        <f t="shared" ref="Y16" si="18">+IF(T16&gt;=0,(SUM(T16:X16)),"")</f>
        <v>2.6</v>
      </c>
      <c r="Z16" s="107" t="str">
        <f>+IF(Y16&gt;=0,VLOOKUP(Y16,CTRL,3),"")</f>
        <v>MEDIO</v>
      </c>
      <c r="AA16" s="104" t="str">
        <f>+HLOOKUP(S16,matrice_cxr,VLOOKUP(Z16,matrice_cxr,2,FALSE),FALSE)</f>
        <v>BASSO</v>
      </c>
      <c r="AB16" s="101"/>
      <c r="AC16" s="101" t="s">
        <v>539</v>
      </c>
      <c r="AD16" s="120" t="s">
        <v>19</v>
      </c>
    </row>
    <row r="17" spans="1:30" s="109" customFormat="1" ht="223.5" customHeight="1" x14ac:dyDescent="0.35">
      <c r="A17" s="153"/>
      <c r="B17" s="111" t="s">
        <v>16</v>
      </c>
      <c r="C17" s="102">
        <v>24</v>
      </c>
      <c r="D17" s="111" t="s">
        <v>760</v>
      </c>
      <c r="E17" s="111" t="s">
        <v>761</v>
      </c>
      <c r="F17" s="111" t="s">
        <v>673</v>
      </c>
      <c r="G17" s="111" t="s">
        <v>762</v>
      </c>
      <c r="H17" s="220" t="s">
        <v>763</v>
      </c>
      <c r="I17" s="100"/>
      <c r="J17" s="100" t="s">
        <v>776</v>
      </c>
      <c r="K17" s="101"/>
      <c r="L17" s="101"/>
      <c r="M17" s="102"/>
      <c r="N17" s="101"/>
      <c r="O17" s="101"/>
      <c r="P17" s="103"/>
      <c r="Q17" s="104"/>
      <c r="R17" s="143"/>
      <c r="S17" s="104"/>
      <c r="T17" s="106"/>
      <c r="U17" s="106"/>
      <c r="V17" s="106"/>
      <c r="W17" s="106"/>
      <c r="X17" s="106"/>
      <c r="Y17" s="103"/>
      <c r="Z17" s="107"/>
      <c r="AA17" s="104"/>
      <c r="AB17" s="101"/>
      <c r="AC17" s="101"/>
      <c r="AD17" s="120"/>
    </row>
    <row r="18" spans="1:30" s="109" customFormat="1" ht="292.14999999999998" customHeight="1" x14ac:dyDescent="0.35">
      <c r="A18" s="153">
        <v>89</v>
      </c>
      <c r="B18" s="100" t="s">
        <v>16</v>
      </c>
      <c r="C18" s="101">
        <v>24</v>
      </c>
      <c r="D18" s="100" t="s">
        <v>747</v>
      </c>
      <c r="E18" s="100" t="s">
        <v>751</v>
      </c>
      <c r="F18" s="187" t="s">
        <v>748</v>
      </c>
      <c r="G18" s="100" t="s">
        <v>749</v>
      </c>
      <c r="H18" s="100" t="s">
        <v>755</v>
      </c>
      <c r="I18" s="100"/>
      <c r="J18" s="100" t="s">
        <v>750</v>
      </c>
      <c r="K18" s="101">
        <v>0.8</v>
      </c>
      <c r="L18" s="101">
        <v>0.4</v>
      </c>
      <c r="M18" s="102">
        <v>0</v>
      </c>
      <c r="N18" s="101">
        <v>0.4</v>
      </c>
      <c r="O18" s="101">
        <v>0.4</v>
      </c>
      <c r="P18" s="103">
        <f t="shared" ref="P18" si="19">+IF(K18&gt;=0,(SUM(K18:O18)),"")</f>
        <v>2</v>
      </c>
      <c r="Q18" s="104" t="str">
        <f t="shared" ref="Q18" si="20">+IF(K18&lt;&gt;0,VLOOKUP(P18,probabilità,3),"")</f>
        <v>BASSA</v>
      </c>
      <c r="R18" s="105" t="s">
        <v>80</v>
      </c>
      <c r="S18" s="104" t="str">
        <f>IF(R18&lt;&gt;0,HLOOKUP(Q18,matrice_ixp,VLOOKUP(R18,matrice_ixp,2,FALSE),FALSE),"")</f>
        <v>MEDIO</v>
      </c>
      <c r="T18" s="106">
        <v>0.4</v>
      </c>
      <c r="U18" s="106">
        <v>0.4</v>
      </c>
      <c r="V18" s="106">
        <v>0.4</v>
      </c>
      <c r="W18" s="106">
        <v>0.6</v>
      </c>
      <c r="X18" s="106">
        <v>0.6</v>
      </c>
      <c r="Y18" s="103">
        <f t="shared" ref="Y18" si="21">+IF(T18&gt;=0,(SUM(T18:X18)),"")</f>
        <v>2.4000000000000004</v>
      </c>
      <c r="Z18" s="107" t="str">
        <f t="shared" ref="Z18" si="22">+IF(Y18&gt;=0,VLOOKUP(Y18,CTRL,3),"")</f>
        <v>MEDIO</v>
      </c>
      <c r="AA18" s="104" t="str">
        <f t="shared" ref="AA18" si="23">+HLOOKUP(S18,matrice_cxr,VLOOKUP(Z18,matrice_cxr,2,FALSE),FALSE)</f>
        <v>BASSO</v>
      </c>
      <c r="AB18" s="101"/>
      <c r="AC18" s="101" t="s">
        <v>552</v>
      </c>
      <c r="AD18" s="120" t="s">
        <v>19</v>
      </c>
    </row>
    <row r="19" spans="1:30" s="109" customFormat="1" ht="264" x14ac:dyDescent="0.35">
      <c r="A19" s="153">
        <v>13</v>
      </c>
      <c r="B19" s="100" t="s">
        <v>274</v>
      </c>
      <c r="C19" s="101" t="s">
        <v>147</v>
      </c>
      <c r="D19" s="100" t="s">
        <v>52</v>
      </c>
      <c r="E19" s="100" t="s">
        <v>53</v>
      </c>
      <c r="F19" s="100" t="s">
        <v>652</v>
      </c>
      <c r="G19" s="100" t="s">
        <v>43</v>
      </c>
      <c r="H19" s="100" t="s">
        <v>353</v>
      </c>
      <c r="I19" s="100"/>
      <c r="J19" s="100" t="s">
        <v>595</v>
      </c>
      <c r="K19" s="101">
        <v>0.4</v>
      </c>
      <c r="L19" s="101">
        <v>0.6</v>
      </c>
      <c r="M19" s="102">
        <v>0</v>
      </c>
      <c r="N19" s="101">
        <v>0.6</v>
      </c>
      <c r="O19" s="101">
        <v>0.4</v>
      </c>
      <c r="P19" s="103">
        <f t="shared" ref="P19:P52" si="24">+IF(K19&gt;=0,(SUM(K19:O19)),"")</f>
        <v>2</v>
      </c>
      <c r="Q19" s="104" t="str">
        <f t="shared" si="15"/>
        <v>BASSA</v>
      </c>
      <c r="R19" s="105" t="s">
        <v>80</v>
      </c>
      <c r="S19" s="104" t="str">
        <f t="shared" ref="S19:S52" si="25">IF(R19&lt;&gt;0,HLOOKUP(Q19,matrice_ixp,VLOOKUP(R19,matrice_ixp,2,FALSE),FALSE),"")</f>
        <v>MEDIO</v>
      </c>
      <c r="T19" s="106">
        <v>0.4</v>
      </c>
      <c r="U19" s="106">
        <v>0.6</v>
      </c>
      <c r="V19" s="106">
        <v>0.6</v>
      </c>
      <c r="W19" s="106">
        <v>0.8</v>
      </c>
      <c r="X19" s="106">
        <v>0.8</v>
      </c>
      <c r="Y19" s="103">
        <f t="shared" ref="Y19:Y52" si="26">+IF(T19&gt;=0,(SUM(T19:X19)),"")</f>
        <v>3.2</v>
      </c>
      <c r="Z19" s="107" t="str">
        <f t="shared" ref="Z19:Z52" si="27">+IF(Y19&gt;=0,VLOOKUP(Y19,CTRL,3),"")</f>
        <v>ALTO</v>
      </c>
      <c r="AA19" s="104" t="str">
        <f t="shared" ref="AA19:AA52" si="28">+HLOOKUP(S19,matrice_cxr,VLOOKUP(Z19,matrice_cxr,2,FALSE),FALSE)</f>
        <v>BASSO</v>
      </c>
      <c r="AB19" s="101" t="s">
        <v>45</v>
      </c>
      <c r="AC19" s="101" t="s">
        <v>506</v>
      </c>
      <c r="AD19" s="120" t="s">
        <v>19</v>
      </c>
    </row>
    <row r="20" spans="1:30" s="109" customFormat="1" ht="312" x14ac:dyDescent="0.35">
      <c r="A20" s="153">
        <v>14</v>
      </c>
      <c r="B20" s="112" t="s">
        <v>274</v>
      </c>
      <c r="C20" s="113" t="s">
        <v>147</v>
      </c>
      <c r="D20" s="100" t="s">
        <v>52</v>
      </c>
      <c r="E20" s="112" t="s">
        <v>249</v>
      </c>
      <c r="F20" s="112" t="s">
        <v>674</v>
      </c>
      <c r="G20" s="112" t="s">
        <v>582</v>
      </c>
      <c r="H20" s="112" t="s">
        <v>695</v>
      </c>
      <c r="I20" s="112"/>
      <c r="J20" s="112" t="s">
        <v>250</v>
      </c>
      <c r="K20" s="113">
        <v>0.6</v>
      </c>
      <c r="L20" s="113">
        <v>0.6</v>
      </c>
      <c r="M20" s="114">
        <v>0</v>
      </c>
      <c r="N20" s="113">
        <v>0.8</v>
      </c>
      <c r="O20" s="113">
        <v>0.4</v>
      </c>
      <c r="P20" s="115">
        <f t="shared" si="24"/>
        <v>2.4</v>
      </c>
      <c r="Q20" s="116" t="str">
        <f t="shared" si="15"/>
        <v>MEDIA</v>
      </c>
      <c r="R20" s="117" t="s">
        <v>80</v>
      </c>
      <c r="S20" s="137" t="str">
        <f t="shared" si="25"/>
        <v>ALTO</v>
      </c>
      <c r="T20" s="118">
        <v>0.4</v>
      </c>
      <c r="U20" s="118">
        <v>0.6</v>
      </c>
      <c r="V20" s="118">
        <v>0.6</v>
      </c>
      <c r="W20" s="118">
        <v>0.8</v>
      </c>
      <c r="X20" s="118">
        <v>0.8</v>
      </c>
      <c r="Y20" s="115">
        <f t="shared" si="26"/>
        <v>3.2</v>
      </c>
      <c r="Z20" s="119" t="str">
        <f t="shared" si="27"/>
        <v>ALTO</v>
      </c>
      <c r="AA20" s="116" t="str">
        <f t="shared" si="28"/>
        <v>MEDIO</v>
      </c>
      <c r="AB20" s="113" t="s">
        <v>18</v>
      </c>
      <c r="AC20" s="101" t="s">
        <v>537</v>
      </c>
      <c r="AD20" s="138" t="s">
        <v>19</v>
      </c>
    </row>
    <row r="21" spans="1:30" s="109" customFormat="1" ht="288" x14ac:dyDescent="0.35">
      <c r="A21" s="153">
        <v>15</v>
      </c>
      <c r="B21" s="100" t="s">
        <v>273</v>
      </c>
      <c r="C21" s="101" t="s">
        <v>41</v>
      </c>
      <c r="D21" s="100" t="s">
        <v>484</v>
      </c>
      <c r="E21" s="100" t="s">
        <v>42</v>
      </c>
      <c r="F21" s="100" t="s">
        <v>675</v>
      </c>
      <c r="G21" s="100" t="s">
        <v>586</v>
      </c>
      <c r="H21" s="100" t="s">
        <v>659</v>
      </c>
      <c r="I21" s="100"/>
      <c r="J21" s="100" t="s">
        <v>44</v>
      </c>
      <c r="K21" s="101">
        <v>0.6</v>
      </c>
      <c r="L21" s="101">
        <v>0.6</v>
      </c>
      <c r="M21" s="102">
        <v>0</v>
      </c>
      <c r="N21" s="101">
        <v>0.6</v>
      </c>
      <c r="O21" s="101">
        <v>0.4</v>
      </c>
      <c r="P21" s="103">
        <f t="shared" si="24"/>
        <v>2.1999999999999997</v>
      </c>
      <c r="Q21" s="104" t="str">
        <f t="shared" si="15"/>
        <v>MEDIA</v>
      </c>
      <c r="R21" s="105" t="s">
        <v>80</v>
      </c>
      <c r="S21" s="136" t="str">
        <f t="shared" si="25"/>
        <v>ALTO</v>
      </c>
      <c r="T21" s="106">
        <v>0.4</v>
      </c>
      <c r="U21" s="106">
        <v>0.6</v>
      </c>
      <c r="V21" s="106">
        <v>0.6</v>
      </c>
      <c r="W21" s="106">
        <v>0.8</v>
      </c>
      <c r="X21" s="106">
        <v>0.6</v>
      </c>
      <c r="Y21" s="103">
        <f t="shared" si="26"/>
        <v>3.0000000000000004</v>
      </c>
      <c r="Z21" s="107" t="str">
        <f t="shared" si="27"/>
        <v>MEDIO</v>
      </c>
      <c r="AA21" s="104" t="str">
        <f t="shared" si="28"/>
        <v>MEDIO</v>
      </c>
      <c r="AB21" s="101" t="s">
        <v>45</v>
      </c>
      <c r="AC21" s="101" t="s">
        <v>546</v>
      </c>
      <c r="AD21" s="120" t="s">
        <v>19</v>
      </c>
    </row>
    <row r="22" spans="1:30" s="109" customFormat="1" ht="183.6" customHeight="1" x14ac:dyDescent="0.35">
      <c r="A22" s="153">
        <v>16</v>
      </c>
      <c r="B22" s="112" t="s">
        <v>273</v>
      </c>
      <c r="C22" s="113" t="s">
        <v>41</v>
      </c>
      <c r="D22" s="112" t="s">
        <v>485</v>
      </c>
      <c r="E22" s="112" t="s">
        <v>49</v>
      </c>
      <c r="F22" s="100" t="s">
        <v>675</v>
      </c>
      <c r="G22" s="100" t="s">
        <v>648</v>
      </c>
      <c r="H22" s="112" t="s">
        <v>659</v>
      </c>
      <c r="I22" s="112"/>
      <c r="J22" s="112" t="s">
        <v>50</v>
      </c>
      <c r="K22" s="113">
        <v>0.4</v>
      </c>
      <c r="L22" s="113">
        <v>0.4</v>
      </c>
      <c r="M22" s="114">
        <v>0</v>
      </c>
      <c r="N22" s="113">
        <v>0.2</v>
      </c>
      <c r="O22" s="113">
        <v>0.4</v>
      </c>
      <c r="P22" s="115">
        <f t="shared" si="24"/>
        <v>1.4</v>
      </c>
      <c r="Q22" s="116" t="str">
        <f t="shared" si="15"/>
        <v>BASSA</v>
      </c>
      <c r="R22" s="117" t="s">
        <v>80</v>
      </c>
      <c r="S22" s="116" t="str">
        <f t="shared" si="25"/>
        <v>MEDIO</v>
      </c>
      <c r="T22" s="118">
        <v>0.4</v>
      </c>
      <c r="U22" s="118">
        <v>0.6</v>
      </c>
      <c r="V22" s="118">
        <v>0.4</v>
      </c>
      <c r="W22" s="118">
        <v>0.8</v>
      </c>
      <c r="X22" s="118">
        <v>0.6</v>
      </c>
      <c r="Y22" s="115">
        <f t="shared" si="26"/>
        <v>2.8000000000000003</v>
      </c>
      <c r="Z22" s="119" t="str">
        <f t="shared" si="27"/>
        <v>MEDIO</v>
      </c>
      <c r="AA22" s="116" t="str">
        <f t="shared" si="28"/>
        <v>BASSO</v>
      </c>
      <c r="AB22" s="113" t="s">
        <v>45</v>
      </c>
      <c r="AC22" s="113" t="s">
        <v>547</v>
      </c>
      <c r="AD22" s="138" t="s">
        <v>19</v>
      </c>
    </row>
    <row r="23" spans="1:30" s="109" customFormat="1" ht="183.75" customHeight="1" x14ac:dyDescent="0.35">
      <c r="A23" s="153">
        <v>17</v>
      </c>
      <c r="B23" s="100" t="s">
        <v>273</v>
      </c>
      <c r="C23" s="101" t="s">
        <v>41</v>
      </c>
      <c r="D23" s="100" t="s">
        <v>485</v>
      </c>
      <c r="E23" s="100" t="s">
        <v>51</v>
      </c>
      <c r="F23" s="100" t="s">
        <v>675</v>
      </c>
      <c r="G23" s="100" t="s">
        <v>648</v>
      </c>
      <c r="H23" s="112" t="s">
        <v>659</v>
      </c>
      <c r="I23" s="100"/>
      <c r="J23" s="100" t="s">
        <v>584</v>
      </c>
      <c r="K23" s="101">
        <v>0.6</v>
      </c>
      <c r="L23" s="101">
        <v>0.4</v>
      </c>
      <c r="M23" s="102">
        <v>0</v>
      </c>
      <c r="N23" s="101">
        <v>0.4</v>
      </c>
      <c r="O23" s="101">
        <v>0.4</v>
      </c>
      <c r="P23" s="103">
        <f t="shared" si="24"/>
        <v>1.7999999999999998</v>
      </c>
      <c r="Q23" s="104" t="str">
        <f t="shared" si="15"/>
        <v>BASSA</v>
      </c>
      <c r="R23" s="105" t="s">
        <v>80</v>
      </c>
      <c r="S23" s="104" t="str">
        <f t="shared" si="25"/>
        <v>MEDIO</v>
      </c>
      <c r="T23" s="106">
        <v>0.4</v>
      </c>
      <c r="U23" s="106">
        <v>0.6</v>
      </c>
      <c r="V23" s="106">
        <v>0.6</v>
      </c>
      <c r="W23" s="106">
        <v>0.8</v>
      </c>
      <c r="X23" s="106">
        <v>0.6</v>
      </c>
      <c r="Y23" s="103">
        <f t="shared" si="26"/>
        <v>3.0000000000000004</v>
      </c>
      <c r="Z23" s="107" t="str">
        <f t="shared" si="27"/>
        <v>MEDIO</v>
      </c>
      <c r="AA23" s="104" t="str">
        <f t="shared" si="28"/>
        <v>BASSO</v>
      </c>
      <c r="AB23" s="101" t="s">
        <v>20</v>
      </c>
      <c r="AC23" s="101" t="s">
        <v>690</v>
      </c>
      <c r="AD23" s="120" t="s">
        <v>19</v>
      </c>
    </row>
    <row r="24" spans="1:30" s="109" customFormat="1" ht="228" customHeight="1" x14ac:dyDescent="0.35">
      <c r="A24" s="153">
        <v>18</v>
      </c>
      <c r="B24" s="100" t="s">
        <v>273</v>
      </c>
      <c r="C24" s="101" t="s">
        <v>41</v>
      </c>
      <c r="D24" s="100" t="s">
        <v>408</v>
      </c>
      <c r="E24" s="100" t="s">
        <v>46</v>
      </c>
      <c r="F24" s="100" t="s">
        <v>675</v>
      </c>
      <c r="G24" s="100" t="s">
        <v>648</v>
      </c>
      <c r="H24" s="112" t="s">
        <v>659</v>
      </c>
      <c r="I24" s="100"/>
      <c r="J24" s="100" t="s">
        <v>47</v>
      </c>
      <c r="K24" s="101">
        <v>0.6</v>
      </c>
      <c r="L24" s="101">
        <v>0.4</v>
      </c>
      <c r="M24" s="102">
        <v>0</v>
      </c>
      <c r="N24" s="101">
        <v>0.4</v>
      </c>
      <c r="O24" s="101">
        <v>0.4</v>
      </c>
      <c r="P24" s="103">
        <f t="shared" si="24"/>
        <v>1.7999999999999998</v>
      </c>
      <c r="Q24" s="104" t="str">
        <f t="shared" si="15"/>
        <v>BASSA</v>
      </c>
      <c r="R24" s="105" t="s">
        <v>80</v>
      </c>
      <c r="S24" s="104" t="str">
        <f t="shared" si="25"/>
        <v>MEDIO</v>
      </c>
      <c r="T24" s="106">
        <v>0.4</v>
      </c>
      <c r="U24" s="106">
        <v>0.6</v>
      </c>
      <c r="V24" s="106">
        <v>0.6</v>
      </c>
      <c r="W24" s="106">
        <v>0.8</v>
      </c>
      <c r="X24" s="106">
        <v>0.6</v>
      </c>
      <c r="Y24" s="103">
        <f t="shared" si="26"/>
        <v>3.0000000000000004</v>
      </c>
      <c r="Z24" s="107" t="str">
        <f t="shared" si="27"/>
        <v>MEDIO</v>
      </c>
      <c r="AA24" s="104" t="str">
        <f t="shared" si="28"/>
        <v>BASSO</v>
      </c>
      <c r="AB24" s="101" t="s">
        <v>45</v>
      </c>
      <c r="AC24" s="101" t="s">
        <v>690</v>
      </c>
      <c r="AD24" s="120" t="s">
        <v>19</v>
      </c>
    </row>
    <row r="25" spans="1:30" s="109" customFormat="1" ht="264" x14ac:dyDescent="0.35">
      <c r="A25" s="153">
        <v>19</v>
      </c>
      <c r="B25" s="100" t="s">
        <v>273</v>
      </c>
      <c r="C25" s="101" t="s">
        <v>41</v>
      </c>
      <c r="D25" s="100" t="s">
        <v>408</v>
      </c>
      <c r="E25" s="100" t="s">
        <v>276</v>
      </c>
      <c r="F25" s="100" t="s">
        <v>675</v>
      </c>
      <c r="G25" s="100" t="s">
        <v>648</v>
      </c>
      <c r="H25" s="112" t="s">
        <v>659</v>
      </c>
      <c r="I25" s="100"/>
      <c r="J25" s="100" t="s">
        <v>48</v>
      </c>
      <c r="K25" s="101">
        <v>0.6</v>
      </c>
      <c r="L25" s="101">
        <v>0.4</v>
      </c>
      <c r="M25" s="102">
        <v>0</v>
      </c>
      <c r="N25" s="101">
        <v>0.4</v>
      </c>
      <c r="O25" s="101">
        <v>0.4</v>
      </c>
      <c r="P25" s="103">
        <f t="shared" si="24"/>
        <v>1.7999999999999998</v>
      </c>
      <c r="Q25" s="104" t="str">
        <f t="shared" si="15"/>
        <v>BASSA</v>
      </c>
      <c r="R25" s="105" t="s">
        <v>80</v>
      </c>
      <c r="S25" s="104" t="str">
        <f t="shared" si="25"/>
        <v>MEDIO</v>
      </c>
      <c r="T25" s="106">
        <v>0.4</v>
      </c>
      <c r="U25" s="106">
        <v>0.6</v>
      </c>
      <c r="V25" s="106">
        <v>0.6</v>
      </c>
      <c r="W25" s="106">
        <v>0.8</v>
      </c>
      <c r="X25" s="106">
        <v>0.6</v>
      </c>
      <c r="Y25" s="103">
        <f t="shared" si="26"/>
        <v>3.0000000000000004</v>
      </c>
      <c r="Z25" s="107" t="str">
        <f t="shared" si="27"/>
        <v>MEDIO</v>
      </c>
      <c r="AA25" s="104" t="str">
        <f t="shared" si="28"/>
        <v>BASSO</v>
      </c>
      <c r="AB25" s="101" t="s">
        <v>45</v>
      </c>
      <c r="AC25" s="101" t="s">
        <v>690</v>
      </c>
      <c r="AD25" s="120" t="s">
        <v>19</v>
      </c>
    </row>
    <row r="26" spans="1:30" s="109" customFormat="1" ht="360" x14ac:dyDescent="0.35">
      <c r="A26" s="153">
        <v>20</v>
      </c>
      <c r="B26" s="100" t="s">
        <v>26</v>
      </c>
      <c r="C26" s="101">
        <v>25</v>
      </c>
      <c r="D26" s="100" t="s">
        <v>40</v>
      </c>
      <c r="E26" s="111" t="s">
        <v>245</v>
      </c>
      <c r="F26" s="100" t="s">
        <v>631</v>
      </c>
      <c r="G26" s="100"/>
      <c r="H26" s="112" t="s">
        <v>695</v>
      </c>
      <c r="I26" s="100"/>
      <c r="J26" s="100" t="s">
        <v>511</v>
      </c>
      <c r="K26" s="101">
        <v>0.4</v>
      </c>
      <c r="L26" s="101">
        <v>0.6</v>
      </c>
      <c r="M26" s="102">
        <v>0</v>
      </c>
      <c r="N26" s="101">
        <v>0.8</v>
      </c>
      <c r="O26" s="101">
        <v>0.6</v>
      </c>
      <c r="P26" s="103">
        <f t="shared" si="24"/>
        <v>2.4</v>
      </c>
      <c r="Q26" s="104" t="str">
        <f t="shared" si="15"/>
        <v>MEDIA</v>
      </c>
      <c r="R26" s="143" t="s">
        <v>80</v>
      </c>
      <c r="S26" s="104" t="str">
        <f t="shared" si="25"/>
        <v>ALTO</v>
      </c>
      <c r="T26" s="106">
        <v>0.4</v>
      </c>
      <c r="U26" s="106">
        <v>0.4</v>
      </c>
      <c r="V26" s="106">
        <v>0.4</v>
      </c>
      <c r="W26" s="106">
        <v>0.8</v>
      </c>
      <c r="X26" s="106">
        <v>0.6</v>
      </c>
      <c r="Y26" s="103">
        <f t="shared" si="26"/>
        <v>2.6</v>
      </c>
      <c r="Z26" s="107" t="str">
        <f t="shared" si="27"/>
        <v>MEDIO</v>
      </c>
      <c r="AA26" s="104" t="str">
        <f t="shared" si="28"/>
        <v>MEDIO</v>
      </c>
      <c r="AB26" s="101" t="s">
        <v>18</v>
      </c>
      <c r="AC26" s="101" t="s">
        <v>551</v>
      </c>
      <c r="AD26" s="120" t="s">
        <v>19</v>
      </c>
    </row>
    <row r="27" spans="1:30" s="109" customFormat="1" ht="190.5" customHeight="1" x14ac:dyDescent="0.35">
      <c r="A27" s="153">
        <v>21</v>
      </c>
      <c r="B27" s="100" t="s">
        <v>26</v>
      </c>
      <c r="C27" s="101">
        <v>25</v>
      </c>
      <c r="D27" s="100" t="s">
        <v>40</v>
      </c>
      <c r="E27" s="100" t="s">
        <v>587</v>
      </c>
      <c r="F27" s="100" t="s">
        <v>676</v>
      </c>
      <c r="G27" s="100"/>
      <c r="H27" s="100" t="s">
        <v>660</v>
      </c>
      <c r="I27" s="100"/>
      <c r="J27" s="100" t="s">
        <v>36</v>
      </c>
      <c r="K27" s="101">
        <v>0.2</v>
      </c>
      <c r="L27" s="101">
        <v>0.6</v>
      </c>
      <c r="M27" s="102">
        <v>0</v>
      </c>
      <c r="N27" s="101">
        <v>0.8</v>
      </c>
      <c r="O27" s="101">
        <v>0.4</v>
      </c>
      <c r="P27" s="103">
        <f t="shared" si="24"/>
        <v>2</v>
      </c>
      <c r="Q27" s="104" t="str">
        <f t="shared" si="15"/>
        <v>BASSA</v>
      </c>
      <c r="R27" s="143" t="s">
        <v>80</v>
      </c>
      <c r="S27" s="104" t="str">
        <f t="shared" si="25"/>
        <v>MEDIO</v>
      </c>
      <c r="T27" s="106">
        <v>0.4</v>
      </c>
      <c r="U27" s="106">
        <v>0.6</v>
      </c>
      <c r="V27" s="106">
        <v>0.4</v>
      </c>
      <c r="W27" s="106">
        <v>0.8</v>
      </c>
      <c r="X27" s="106">
        <v>0.6</v>
      </c>
      <c r="Y27" s="103">
        <f t="shared" si="26"/>
        <v>2.8000000000000003</v>
      </c>
      <c r="Z27" s="107" t="str">
        <f t="shared" si="27"/>
        <v>MEDIO</v>
      </c>
      <c r="AA27" s="104" t="str">
        <f t="shared" si="28"/>
        <v>BASSO</v>
      </c>
      <c r="AB27" s="101" t="s">
        <v>18</v>
      </c>
      <c r="AC27" s="101" t="s">
        <v>552</v>
      </c>
      <c r="AD27" s="120" t="s">
        <v>19</v>
      </c>
    </row>
    <row r="28" spans="1:30" s="109" customFormat="1" ht="240" x14ac:dyDescent="0.35">
      <c r="A28" s="153">
        <v>22</v>
      </c>
      <c r="B28" s="100" t="s">
        <v>26</v>
      </c>
      <c r="C28" s="101">
        <v>25</v>
      </c>
      <c r="D28" s="100" t="s">
        <v>38</v>
      </c>
      <c r="E28" s="100" t="s">
        <v>39</v>
      </c>
      <c r="F28" s="100" t="s">
        <v>675</v>
      </c>
      <c r="G28" s="100" t="s">
        <v>580</v>
      </c>
      <c r="H28" s="100" t="s">
        <v>349</v>
      </c>
      <c r="I28" s="100" t="s">
        <v>464</v>
      </c>
      <c r="J28" s="100" t="s">
        <v>366</v>
      </c>
      <c r="K28" s="101">
        <v>0.4</v>
      </c>
      <c r="L28" s="101">
        <v>0.8</v>
      </c>
      <c r="M28" s="102">
        <v>0</v>
      </c>
      <c r="N28" s="101">
        <v>0.4</v>
      </c>
      <c r="O28" s="101">
        <v>0.4</v>
      </c>
      <c r="P28" s="103">
        <f t="shared" si="24"/>
        <v>2</v>
      </c>
      <c r="Q28" s="104" t="str">
        <f t="shared" si="15"/>
        <v>BASSA</v>
      </c>
      <c r="R28" s="143" t="s">
        <v>80</v>
      </c>
      <c r="S28" s="104" t="str">
        <f t="shared" si="25"/>
        <v>MEDIO</v>
      </c>
      <c r="T28" s="106">
        <v>0.4</v>
      </c>
      <c r="U28" s="106">
        <v>0.4</v>
      </c>
      <c r="V28" s="106">
        <v>0.4</v>
      </c>
      <c r="W28" s="106">
        <v>0.8</v>
      </c>
      <c r="X28" s="106">
        <v>0.6</v>
      </c>
      <c r="Y28" s="103">
        <f t="shared" si="26"/>
        <v>2.6</v>
      </c>
      <c r="Z28" s="107" t="str">
        <f t="shared" si="27"/>
        <v>MEDIO</v>
      </c>
      <c r="AA28" s="104" t="str">
        <f t="shared" si="28"/>
        <v>BASSO</v>
      </c>
      <c r="AB28" s="101" t="s">
        <v>18</v>
      </c>
      <c r="AC28" s="101" t="s">
        <v>552</v>
      </c>
      <c r="AD28" s="120" t="s">
        <v>19</v>
      </c>
    </row>
    <row r="29" spans="1:30" s="109" customFormat="1" ht="240" x14ac:dyDescent="0.35">
      <c r="A29" s="153">
        <v>23</v>
      </c>
      <c r="B29" s="100" t="s">
        <v>26</v>
      </c>
      <c r="C29" s="101">
        <v>25</v>
      </c>
      <c r="D29" s="100" t="s">
        <v>27</v>
      </c>
      <c r="E29" s="100" t="s">
        <v>357</v>
      </c>
      <c r="F29" s="100" t="s">
        <v>675</v>
      </c>
      <c r="G29" s="187" t="s">
        <v>640</v>
      </c>
      <c r="H29" s="100" t="s">
        <v>343</v>
      </c>
      <c r="I29" s="100" t="s">
        <v>464</v>
      </c>
      <c r="J29" s="100" t="s">
        <v>28</v>
      </c>
      <c r="K29" s="101">
        <v>0.8</v>
      </c>
      <c r="L29" s="101">
        <v>0.8</v>
      </c>
      <c r="M29" s="102">
        <v>0</v>
      </c>
      <c r="N29" s="101">
        <v>1</v>
      </c>
      <c r="O29" s="101">
        <v>0.4</v>
      </c>
      <c r="P29" s="103">
        <f t="shared" si="24"/>
        <v>3</v>
      </c>
      <c r="Q29" s="104" t="str">
        <f t="shared" si="15"/>
        <v>MEDIA</v>
      </c>
      <c r="R29" s="143" t="s">
        <v>78</v>
      </c>
      <c r="S29" s="104" t="str">
        <f t="shared" si="25"/>
        <v>MEDIO</v>
      </c>
      <c r="T29" s="106">
        <v>0.4</v>
      </c>
      <c r="U29" s="106">
        <v>0.2</v>
      </c>
      <c r="V29" s="106">
        <v>0.2</v>
      </c>
      <c r="W29" s="106">
        <v>0.2</v>
      </c>
      <c r="X29" s="106">
        <v>0.2</v>
      </c>
      <c r="Y29" s="103">
        <f t="shared" si="26"/>
        <v>1.2</v>
      </c>
      <c r="Z29" s="107" t="str">
        <f t="shared" si="27"/>
        <v>BASSO</v>
      </c>
      <c r="AA29" s="104" t="str">
        <f t="shared" si="28"/>
        <v>MEDIO</v>
      </c>
      <c r="AB29" s="101" t="s">
        <v>18</v>
      </c>
      <c r="AC29" s="101" t="s">
        <v>538</v>
      </c>
      <c r="AD29" s="120" t="s">
        <v>19</v>
      </c>
    </row>
    <row r="30" spans="1:30" s="109" customFormat="1" ht="360" x14ac:dyDescent="0.35">
      <c r="A30" s="153">
        <v>24</v>
      </c>
      <c r="B30" s="100" t="s">
        <v>26</v>
      </c>
      <c r="C30" s="101">
        <v>25</v>
      </c>
      <c r="D30" s="100" t="s">
        <v>27</v>
      </c>
      <c r="E30" s="100" t="s">
        <v>463</v>
      </c>
      <c r="F30" s="100" t="s">
        <v>677</v>
      </c>
      <c r="G30" s="100" t="s">
        <v>582</v>
      </c>
      <c r="H30" s="100" t="s">
        <v>337</v>
      </c>
      <c r="I30" s="100" t="s">
        <v>464</v>
      </c>
      <c r="J30" s="100" t="s">
        <v>653</v>
      </c>
      <c r="K30" s="101">
        <v>0.8</v>
      </c>
      <c r="L30" s="101">
        <v>1</v>
      </c>
      <c r="M30" s="102">
        <v>0</v>
      </c>
      <c r="N30" s="101">
        <v>0.8</v>
      </c>
      <c r="O30" s="101">
        <v>0.4</v>
      </c>
      <c r="P30" s="103">
        <f t="shared" si="24"/>
        <v>3</v>
      </c>
      <c r="Q30" s="104" t="str">
        <f t="shared" si="15"/>
        <v>MEDIA</v>
      </c>
      <c r="R30" s="143" t="s">
        <v>78</v>
      </c>
      <c r="S30" s="104" t="str">
        <f t="shared" si="25"/>
        <v>MEDIO</v>
      </c>
      <c r="T30" s="106">
        <v>0.4</v>
      </c>
      <c r="U30" s="106">
        <v>0.4</v>
      </c>
      <c r="V30" s="106">
        <v>0.4</v>
      </c>
      <c r="W30" s="106">
        <v>0.4</v>
      </c>
      <c r="X30" s="106">
        <v>0.6</v>
      </c>
      <c r="Y30" s="103">
        <f t="shared" si="26"/>
        <v>2.2000000000000002</v>
      </c>
      <c r="Z30" s="107" t="str">
        <f t="shared" si="27"/>
        <v>MEDIO</v>
      </c>
      <c r="AA30" s="104" t="str">
        <f t="shared" si="28"/>
        <v>BASSO</v>
      </c>
      <c r="AB30" s="101" t="s">
        <v>18</v>
      </c>
      <c r="AC30" s="101" t="s">
        <v>691</v>
      </c>
      <c r="AD30" s="120" t="s">
        <v>477</v>
      </c>
    </row>
    <row r="31" spans="1:30" s="109" customFormat="1" ht="240" x14ac:dyDescent="0.35">
      <c r="A31" s="153">
        <v>25</v>
      </c>
      <c r="B31" s="100" t="s">
        <v>26</v>
      </c>
      <c r="C31" s="101">
        <v>25</v>
      </c>
      <c r="D31" s="100" t="s">
        <v>27</v>
      </c>
      <c r="E31" s="100" t="s">
        <v>357</v>
      </c>
      <c r="F31" s="100" t="s">
        <v>675</v>
      </c>
      <c r="G31" s="187" t="s">
        <v>640</v>
      </c>
      <c r="H31" s="100" t="s">
        <v>344</v>
      </c>
      <c r="I31" s="100" t="s">
        <v>464</v>
      </c>
      <c r="J31" s="100" t="s">
        <v>355</v>
      </c>
      <c r="K31" s="101">
        <v>0.6</v>
      </c>
      <c r="L31" s="101">
        <v>1</v>
      </c>
      <c r="M31" s="102">
        <v>0</v>
      </c>
      <c r="N31" s="101">
        <v>0.8</v>
      </c>
      <c r="O31" s="101">
        <v>0.8</v>
      </c>
      <c r="P31" s="103">
        <f t="shared" si="24"/>
        <v>3.2</v>
      </c>
      <c r="Q31" s="104" t="str">
        <f t="shared" si="15"/>
        <v>ALTA</v>
      </c>
      <c r="R31" s="143" t="s">
        <v>78</v>
      </c>
      <c r="S31" s="104" t="str">
        <f t="shared" si="25"/>
        <v>MEDIO</v>
      </c>
      <c r="T31" s="106">
        <v>0.6</v>
      </c>
      <c r="U31" s="106">
        <v>0.4</v>
      </c>
      <c r="V31" s="106">
        <v>0.4</v>
      </c>
      <c r="W31" s="106">
        <v>0.6</v>
      </c>
      <c r="X31" s="106">
        <v>0.6</v>
      </c>
      <c r="Y31" s="103">
        <f t="shared" si="26"/>
        <v>2.6</v>
      </c>
      <c r="Z31" s="107" t="str">
        <f t="shared" si="27"/>
        <v>MEDIO</v>
      </c>
      <c r="AA31" s="104" t="str">
        <f t="shared" si="28"/>
        <v>BASSO</v>
      </c>
      <c r="AB31" s="101" t="s">
        <v>18</v>
      </c>
      <c r="AC31" s="101" t="s">
        <v>552</v>
      </c>
      <c r="AD31" s="120" t="s">
        <v>19</v>
      </c>
    </row>
    <row r="32" spans="1:30" s="109" customFormat="1" ht="384" x14ac:dyDescent="0.35">
      <c r="A32" s="153">
        <v>26</v>
      </c>
      <c r="B32" s="100" t="s">
        <v>26</v>
      </c>
      <c r="C32" s="101">
        <v>25</v>
      </c>
      <c r="D32" s="100" t="s">
        <v>29</v>
      </c>
      <c r="E32" s="100" t="s">
        <v>159</v>
      </c>
      <c r="F32" s="100" t="s">
        <v>678</v>
      </c>
      <c r="G32" s="100" t="s">
        <v>588</v>
      </c>
      <c r="H32" s="100" t="s">
        <v>693</v>
      </c>
      <c r="I32" s="100" t="s">
        <v>376</v>
      </c>
      <c r="J32" s="100" t="s">
        <v>707</v>
      </c>
      <c r="K32" s="101">
        <v>0.6</v>
      </c>
      <c r="L32" s="101">
        <v>0.8</v>
      </c>
      <c r="M32" s="102">
        <v>0</v>
      </c>
      <c r="N32" s="101">
        <v>0.8</v>
      </c>
      <c r="O32" s="101">
        <v>0.6</v>
      </c>
      <c r="P32" s="103">
        <f t="shared" si="24"/>
        <v>2.8000000000000003</v>
      </c>
      <c r="Q32" s="104" t="str">
        <f t="shared" si="15"/>
        <v>MEDIA</v>
      </c>
      <c r="R32" s="143" t="s">
        <v>80</v>
      </c>
      <c r="S32" s="136" t="str">
        <f t="shared" si="25"/>
        <v>ALTO</v>
      </c>
      <c r="T32" s="106">
        <v>0.4</v>
      </c>
      <c r="U32" s="106">
        <v>0.4</v>
      </c>
      <c r="V32" s="106">
        <v>0.4</v>
      </c>
      <c r="W32" s="106">
        <v>0.8</v>
      </c>
      <c r="X32" s="106">
        <v>0.6</v>
      </c>
      <c r="Y32" s="103">
        <f t="shared" si="26"/>
        <v>2.6</v>
      </c>
      <c r="Z32" s="107" t="str">
        <f t="shared" si="27"/>
        <v>MEDIO</v>
      </c>
      <c r="AA32" s="104" t="str">
        <f t="shared" si="28"/>
        <v>MEDIO</v>
      </c>
      <c r="AB32" s="101" t="s">
        <v>18</v>
      </c>
      <c r="AC32" s="101" t="s">
        <v>539</v>
      </c>
      <c r="AD32" s="120" t="s">
        <v>19</v>
      </c>
    </row>
    <row r="33" spans="1:30" s="109" customFormat="1" ht="336" x14ac:dyDescent="0.35">
      <c r="A33" s="153">
        <v>27</v>
      </c>
      <c r="B33" s="100" t="s">
        <v>26</v>
      </c>
      <c r="C33" s="101">
        <v>25</v>
      </c>
      <c r="D33" s="111" t="s">
        <v>29</v>
      </c>
      <c r="E33" s="111" t="s">
        <v>528</v>
      </c>
      <c r="F33" s="100" t="s">
        <v>678</v>
      </c>
      <c r="G33" s="111" t="s">
        <v>581</v>
      </c>
      <c r="H33" s="100" t="s">
        <v>693</v>
      </c>
      <c r="I33" s="121"/>
      <c r="J33" s="111" t="s">
        <v>510</v>
      </c>
      <c r="K33" s="101">
        <v>0.6</v>
      </c>
      <c r="L33" s="101">
        <v>0.6</v>
      </c>
      <c r="M33" s="102">
        <v>0</v>
      </c>
      <c r="N33" s="101">
        <v>0.8</v>
      </c>
      <c r="O33" s="101">
        <v>0.8</v>
      </c>
      <c r="P33" s="103">
        <f t="shared" si="24"/>
        <v>2.8</v>
      </c>
      <c r="Q33" s="104" t="str">
        <f t="shared" si="15"/>
        <v>MEDIA</v>
      </c>
      <c r="R33" s="143" t="s">
        <v>80</v>
      </c>
      <c r="S33" s="136" t="str">
        <f t="shared" si="25"/>
        <v>ALTO</v>
      </c>
      <c r="T33" s="106">
        <v>0.4</v>
      </c>
      <c r="U33" s="106">
        <v>0.4</v>
      </c>
      <c r="V33" s="106">
        <v>0.4</v>
      </c>
      <c r="W33" s="106">
        <v>0.8</v>
      </c>
      <c r="X33" s="106">
        <v>0.6</v>
      </c>
      <c r="Y33" s="103">
        <f t="shared" si="26"/>
        <v>2.6</v>
      </c>
      <c r="Z33" s="107" t="str">
        <f t="shared" si="27"/>
        <v>MEDIO</v>
      </c>
      <c r="AA33" s="104" t="str">
        <f t="shared" si="28"/>
        <v>MEDIO</v>
      </c>
      <c r="AB33" s="101" t="s">
        <v>18</v>
      </c>
      <c r="AC33" s="101" t="s">
        <v>687</v>
      </c>
      <c r="AD33" s="120" t="s">
        <v>19</v>
      </c>
    </row>
    <row r="34" spans="1:30" s="109" customFormat="1" ht="312" x14ac:dyDescent="0.35">
      <c r="A34" s="153">
        <v>28</v>
      </c>
      <c r="B34" s="100" t="s">
        <v>26</v>
      </c>
      <c r="C34" s="101">
        <v>25</v>
      </c>
      <c r="D34" s="100" t="s">
        <v>29</v>
      </c>
      <c r="E34" s="100" t="s">
        <v>32</v>
      </c>
      <c r="F34" s="100" t="s">
        <v>678</v>
      </c>
      <c r="G34" s="100" t="s">
        <v>581</v>
      </c>
      <c r="H34" s="100" t="s">
        <v>693</v>
      </c>
      <c r="I34" s="100" t="s">
        <v>465</v>
      </c>
      <c r="J34" s="100" t="s">
        <v>495</v>
      </c>
      <c r="K34" s="101">
        <v>0.4</v>
      </c>
      <c r="L34" s="101">
        <v>0.8</v>
      </c>
      <c r="M34" s="102">
        <v>0</v>
      </c>
      <c r="N34" s="101">
        <v>0.8</v>
      </c>
      <c r="O34" s="101">
        <v>0.8</v>
      </c>
      <c r="P34" s="103">
        <f t="shared" si="24"/>
        <v>2.8</v>
      </c>
      <c r="Q34" s="104" t="str">
        <f t="shared" si="15"/>
        <v>MEDIA</v>
      </c>
      <c r="R34" s="143" t="s">
        <v>80</v>
      </c>
      <c r="S34" s="136" t="str">
        <f t="shared" si="25"/>
        <v>ALTO</v>
      </c>
      <c r="T34" s="106">
        <v>0.4</v>
      </c>
      <c r="U34" s="106">
        <v>0.4</v>
      </c>
      <c r="V34" s="106">
        <v>0.4</v>
      </c>
      <c r="W34" s="106">
        <v>0.8</v>
      </c>
      <c r="X34" s="106">
        <v>0.6</v>
      </c>
      <c r="Y34" s="103">
        <f t="shared" si="26"/>
        <v>2.6</v>
      </c>
      <c r="Z34" s="107" t="str">
        <f t="shared" si="27"/>
        <v>MEDIO</v>
      </c>
      <c r="AA34" s="104" t="str">
        <f t="shared" si="28"/>
        <v>MEDIO</v>
      </c>
      <c r="AB34" s="101" t="s">
        <v>20</v>
      </c>
      <c r="AC34" s="101" t="s">
        <v>688</v>
      </c>
      <c r="AD34" s="120" t="s">
        <v>19</v>
      </c>
    </row>
    <row r="35" spans="1:30" s="109" customFormat="1" ht="336" x14ac:dyDescent="0.35">
      <c r="A35" s="153">
        <v>29</v>
      </c>
      <c r="B35" s="111" t="s">
        <v>26</v>
      </c>
      <c r="C35" s="102">
        <v>25</v>
      </c>
      <c r="D35" s="111" t="s">
        <v>29</v>
      </c>
      <c r="E35" s="111" t="s">
        <v>34</v>
      </c>
      <c r="F35" s="100" t="s">
        <v>673</v>
      </c>
      <c r="G35" s="110" t="s">
        <v>590</v>
      </c>
      <c r="H35" s="111" t="s">
        <v>662</v>
      </c>
      <c r="I35" s="100" t="s">
        <v>464</v>
      </c>
      <c r="J35" s="111" t="s">
        <v>25</v>
      </c>
      <c r="K35" s="101">
        <v>0.2</v>
      </c>
      <c r="L35" s="101">
        <v>0.4</v>
      </c>
      <c r="M35" s="102">
        <v>0</v>
      </c>
      <c r="N35" s="101">
        <v>0.4</v>
      </c>
      <c r="O35" s="101">
        <v>0.4</v>
      </c>
      <c r="P35" s="103">
        <f t="shared" si="24"/>
        <v>1.4</v>
      </c>
      <c r="Q35" s="104" t="str">
        <f t="shared" si="15"/>
        <v>BASSA</v>
      </c>
      <c r="R35" s="142" t="s">
        <v>80</v>
      </c>
      <c r="S35" s="104" t="str">
        <f t="shared" si="25"/>
        <v>MEDIO</v>
      </c>
      <c r="T35" s="106">
        <v>0.4</v>
      </c>
      <c r="U35" s="106">
        <v>0.4</v>
      </c>
      <c r="V35" s="106">
        <v>0.4</v>
      </c>
      <c r="W35" s="106">
        <v>0.8</v>
      </c>
      <c r="X35" s="106">
        <v>0.6</v>
      </c>
      <c r="Y35" s="103">
        <f t="shared" si="26"/>
        <v>2.6</v>
      </c>
      <c r="Z35" s="107" t="str">
        <f t="shared" si="27"/>
        <v>MEDIO</v>
      </c>
      <c r="AA35" s="104" t="str">
        <f t="shared" si="28"/>
        <v>BASSO</v>
      </c>
      <c r="AB35" s="102" t="s">
        <v>20</v>
      </c>
      <c r="AC35" s="102" t="s">
        <v>552</v>
      </c>
      <c r="AD35" s="120" t="s">
        <v>19</v>
      </c>
    </row>
    <row r="36" spans="1:30" s="109" customFormat="1" ht="288" x14ac:dyDescent="0.35">
      <c r="A36" s="153">
        <v>30</v>
      </c>
      <c r="B36" s="100" t="s">
        <v>26</v>
      </c>
      <c r="C36" s="101">
        <v>25</v>
      </c>
      <c r="D36" s="100" t="s">
        <v>29</v>
      </c>
      <c r="E36" s="100" t="s">
        <v>30</v>
      </c>
      <c r="F36" s="100" t="s">
        <v>673</v>
      </c>
      <c r="G36" s="110" t="s">
        <v>590</v>
      </c>
      <c r="H36" s="100" t="s">
        <v>660</v>
      </c>
      <c r="I36" s="100" t="s">
        <v>464</v>
      </c>
      <c r="J36" s="100" t="s">
        <v>22</v>
      </c>
      <c r="K36" s="101">
        <v>0.2</v>
      </c>
      <c r="L36" s="101">
        <v>0.6</v>
      </c>
      <c r="M36" s="102">
        <v>0</v>
      </c>
      <c r="N36" s="101">
        <v>0.6</v>
      </c>
      <c r="O36" s="101">
        <v>0.4</v>
      </c>
      <c r="P36" s="103">
        <f t="shared" si="24"/>
        <v>1.7999999999999998</v>
      </c>
      <c r="Q36" s="104" t="str">
        <f t="shared" si="15"/>
        <v>BASSA</v>
      </c>
      <c r="R36" s="142" t="s">
        <v>80</v>
      </c>
      <c r="S36" s="104" t="str">
        <f t="shared" si="25"/>
        <v>MEDIO</v>
      </c>
      <c r="T36" s="106">
        <v>0.4</v>
      </c>
      <c r="U36" s="106">
        <v>0.4</v>
      </c>
      <c r="V36" s="106">
        <v>0.4</v>
      </c>
      <c r="W36" s="106">
        <v>0.8</v>
      </c>
      <c r="X36" s="106">
        <v>0.6</v>
      </c>
      <c r="Y36" s="103">
        <f t="shared" si="26"/>
        <v>2.6</v>
      </c>
      <c r="Z36" s="107" t="str">
        <f t="shared" si="27"/>
        <v>MEDIO</v>
      </c>
      <c r="AA36" s="104" t="str">
        <f t="shared" si="28"/>
        <v>BASSO</v>
      </c>
      <c r="AB36" s="101" t="s">
        <v>20</v>
      </c>
      <c r="AC36" s="101" t="s">
        <v>553</v>
      </c>
      <c r="AD36" s="120" t="s">
        <v>19</v>
      </c>
    </row>
    <row r="37" spans="1:30" s="109" customFormat="1" ht="360" x14ac:dyDescent="0.35">
      <c r="A37" s="153">
        <v>31</v>
      </c>
      <c r="B37" s="100" t="s">
        <v>26</v>
      </c>
      <c r="C37" s="101">
        <v>25</v>
      </c>
      <c r="D37" s="100" t="s">
        <v>29</v>
      </c>
      <c r="E37" s="100" t="s">
        <v>33</v>
      </c>
      <c r="F37" s="100" t="s">
        <v>677</v>
      </c>
      <c r="G37" s="100" t="s">
        <v>582</v>
      </c>
      <c r="H37" s="100" t="s">
        <v>337</v>
      </c>
      <c r="I37" s="100" t="s">
        <v>464</v>
      </c>
      <c r="J37" s="100" t="s">
        <v>265</v>
      </c>
      <c r="K37" s="101">
        <v>0.6</v>
      </c>
      <c r="L37" s="101">
        <v>1</v>
      </c>
      <c r="M37" s="102">
        <v>0</v>
      </c>
      <c r="N37" s="101">
        <v>0.8</v>
      </c>
      <c r="O37" s="101">
        <v>0.4</v>
      </c>
      <c r="P37" s="103">
        <f t="shared" si="24"/>
        <v>2.8000000000000003</v>
      </c>
      <c r="Q37" s="104" t="str">
        <f t="shared" si="15"/>
        <v>MEDIA</v>
      </c>
      <c r="R37" s="143" t="s">
        <v>80</v>
      </c>
      <c r="S37" s="136" t="str">
        <f t="shared" si="25"/>
        <v>ALTO</v>
      </c>
      <c r="T37" s="106">
        <v>0.4</v>
      </c>
      <c r="U37" s="106">
        <v>0.4</v>
      </c>
      <c r="V37" s="106">
        <v>0.4</v>
      </c>
      <c r="W37" s="106">
        <v>0.8</v>
      </c>
      <c r="X37" s="106">
        <v>0.6</v>
      </c>
      <c r="Y37" s="103">
        <f t="shared" si="26"/>
        <v>2.6</v>
      </c>
      <c r="Z37" s="107" t="str">
        <f t="shared" si="27"/>
        <v>MEDIO</v>
      </c>
      <c r="AA37" s="104" t="str">
        <f t="shared" si="28"/>
        <v>MEDIO</v>
      </c>
      <c r="AB37" s="101" t="s">
        <v>18</v>
      </c>
      <c r="AC37" s="101" t="s">
        <v>692</v>
      </c>
      <c r="AD37" s="120" t="s">
        <v>19</v>
      </c>
    </row>
    <row r="38" spans="1:30" s="108" customFormat="1" ht="288" x14ac:dyDescent="0.35">
      <c r="A38" s="153">
        <v>32</v>
      </c>
      <c r="B38" s="100" t="s">
        <v>26</v>
      </c>
      <c r="C38" s="101">
        <v>25</v>
      </c>
      <c r="D38" s="100" t="s">
        <v>29</v>
      </c>
      <c r="E38" s="100" t="s">
        <v>30</v>
      </c>
      <c r="F38" s="100" t="s">
        <v>673</v>
      </c>
      <c r="G38" s="100" t="s">
        <v>579</v>
      </c>
      <c r="H38" s="100" t="s">
        <v>345</v>
      </c>
      <c r="I38" s="100" t="s">
        <v>464</v>
      </c>
      <c r="J38" s="100" t="s">
        <v>31</v>
      </c>
      <c r="K38" s="101">
        <v>0.4</v>
      </c>
      <c r="L38" s="101">
        <v>0.8</v>
      </c>
      <c r="M38" s="102">
        <v>0</v>
      </c>
      <c r="N38" s="101">
        <v>0.8</v>
      </c>
      <c r="O38" s="101">
        <v>0.2</v>
      </c>
      <c r="P38" s="103">
        <f t="shared" si="24"/>
        <v>2.2000000000000002</v>
      </c>
      <c r="Q38" s="104" t="str">
        <f t="shared" si="15"/>
        <v>MEDIA</v>
      </c>
      <c r="R38" s="143" t="s">
        <v>80</v>
      </c>
      <c r="S38" s="136" t="str">
        <f t="shared" si="25"/>
        <v>ALTO</v>
      </c>
      <c r="T38" s="106">
        <v>0.4</v>
      </c>
      <c r="U38" s="106">
        <v>0.4</v>
      </c>
      <c r="V38" s="106">
        <v>0.4</v>
      </c>
      <c r="W38" s="106">
        <v>0.8</v>
      </c>
      <c r="X38" s="106">
        <v>0.4</v>
      </c>
      <c r="Y38" s="103">
        <f t="shared" si="26"/>
        <v>2.4</v>
      </c>
      <c r="Z38" s="107" t="str">
        <f t="shared" si="27"/>
        <v>MEDIO</v>
      </c>
      <c r="AA38" s="104" t="str">
        <f t="shared" si="28"/>
        <v>MEDIO</v>
      </c>
      <c r="AB38" s="101" t="s">
        <v>18</v>
      </c>
      <c r="AC38" s="101" t="s">
        <v>688</v>
      </c>
      <c r="AD38" s="120" t="s">
        <v>19</v>
      </c>
    </row>
    <row r="39" spans="1:30" s="108" customFormat="1" ht="312" x14ac:dyDescent="0.35">
      <c r="A39" s="153">
        <v>33</v>
      </c>
      <c r="B39" s="111" t="s">
        <v>26</v>
      </c>
      <c r="C39" s="102">
        <v>25</v>
      </c>
      <c r="D39" s="111" t="s">
        <v>29</v>
      </c>
      <c r="E39" s="111" t="s">
        <v>32</v>
      </c>
      <c r="F39" s="100" t="s">
        <v>675</v>
      </c>
      <c r="G39" s="187" t="s">
        <v>640</v>
      </c>
      <c r="H39" s="111" t="s">
        <v>344</v>
      </c>
      <c r="I39" s="100" t="s">
        <v>464</v>
      </c>
      <c r="J39" s="111" t="s">
        <v>355</v>
      </c>
      <c r="K39" s="101">
        <v>0.6</v>
      </c>
      <c r="L39" s="101">
        <v>0.8</v>
      </c>
      <c r="M39" s="102">
        <v>0</v>
      </c>
      <c r="N39" s="101">
        <v>0.8</v>
      </c>
      <c r="O39" s="101">
        <v>0.6</v>
      </c>
      <c r="P39" s="103">
        <f t="shared" si="24"/>
        <v>2.8000000000000003</v>
      </c>
      <c r="Q39" s="104" t="str">
        <f t="shared" si="15"/>
        <v>MEDIA</v>
      </c>
      <c r="R39" s="143" t="s">
        <v>80</v>
      </c>
      <c r="S39" s="136" t="str">
        <f t="shared" si="25"/>
        <v>ALTO</v>
      </c>
      <c r="T39" s="106">
        <v>0.8</v>
      </c>
      <c r="U39" s="106">
        <v>0.6</v>
      </c>
      <c r="V39" s="106">
        <v>0.4</v>
      </c>
      <c r="W39" s="106">
        <v>0.8</v>
      </c>
      <c r="X39" s="106">
        <v>0.6</v>
      </c>
      <c r="Y39" s="103">
        <f t="shared" si="26"/>
        <v>3.1999999999999997</v>
      </c>
      <c r="Z39" s="107" t="str">
        <f t="shared" si="27"/>
        <v>ALTO</v>
      </c>
      <c r="AA39" s="104" t="str">
        <f t="shared" si="28"/>
        <v>MEDIO</v>
      </c>
      <c r="AB39" s="101" t="s">
        <v>18</v>
      </c>
      <c r="AC39" s="101" t="s">
        <v>688</v>
      </c>
      <c r="AD39" s="120" t="s">
        <v>19</v>
      </c>
    </row>
    <row r="40" spans="1:30" s="109" customFormat="1" ht="409.5" x14ac:dyDescent="0.35">
      <c r="A40" s="153">
        <v>34</v>
      </c>
      <c r="B40" s="100" t="s">
        <v>26</v>
      </c>
      <c r="C40" s="101">
        <v>25</v>
      </c>
      <c r="D40" s="100" t="s">
        <v>486</v>
      </c>
      <c r="E40" s="100" t="s">
        <v>479</v>
      </c>
      <c r="F40" s="100" t="s">
        <v>679</v>
      </c>
      <c r="G40" s="100" t="s">
        <v>589</v>
      </c>
      <c r="H40" s="100" t="s">
        <v>694</v>
      </c>
      <c r="I40" s="100" t="s">
        <v>466</v>
      </c>
      <c r="J40" s="100" t="s">
        <v>354</v>
      </c>
      <c r="K40" s="101">
        <v>0.8</v>
      </c>
      <c r="L40" s="101">
        <v>1</v>
      </c>
      <c r="M40" s="102">
        <v>0</v>
      </c>
      <c r="N40" s="101">
        <v>0.8</v>
      </c>
      <c r="O40" s="101">
        <v>0.6</v>
      </c>
      <c r="P40" s="103">
        <f t="shared" si="24"/>
        <v>3.2</v>
      </c>
      <c r="Q40" s="104" t="str">
        <f t="shared" si="15"/>
        <v>ALTA</v>
      </c>
      <c r="R40" s="143" t="s">
        <v>80</v>
      </c>
      <c r="S40" s="104" t="str">
        <f t="shared" si="25"/>
        <v>MOLTO ALTO</v>
      </c>
      <c r="T40" s="106">
        <v>1</v>
      </c>
      <c r="U40" s="106">
        <v>0.8</v>
      </c>
      <c r="V40" s="106">
        <v>0.6</v>
      </c>
      <c r="W40" s="106">
        <v>0.8</v>
      </c>
      <c r="X40" s="106">
        <v>1</v>
      </c>
      <c r="Y40" s="103">
        <f t="shared" si="26"/>
        <v>4.2</v>
      </c>
      <c r="Z40" s="107" t="str">
        <f t="shared" si="27"/>
        <v>MOLTO ALTO</v>
      </c>
      <c r="AA40" s="140" t="str">
        <f t="shared" si="28"/>
        <v>MEDIO</v>
      </c>
      <c r="AB40" s="101" t="s">
        <v>329</v>
      </c>
      <c r="AC40" s="102" t="s">
        <v>689</v>
      </c>
      <c r="AD40" s="120" t="s">
        <v>23</v>
      </c>
    </row>
    <row r="41" spans="1:30" s="109" customFormat="1" ht="288" x14ac:dyDescent="0.35">
      <c r="A41" s="153">
        <v>35</v>
      </c>
      <c r="B41" s="100" t="s">
        <v>26</v>
      </c>
      <c r="C41" s="101">
        <v>25</v>
      </c>
      <c r="D41" s="111" t="s">
        <v>398</v>
      </c>
      <c r="E41" s="111" t="s">
        <v>118</v>
      </c>
      <c r="F41" s="100" t="s">
        <v>678</v>
      </c>
      <c r="G41" s="111" t="s">
        <v>581</v>
      </c>
      <c r="H41" s="100" t="s">
        <v>693</v>
      </c>
      <c r="I41" s="111"/>
      <c r="J41" s="111" t="s">
        <v>509</v>
      </c>
      <c r="K41" s="101">
        <v>0.4</v>
      </c>
      <c r="L41" s="101">
        <v>0.4</v>
      </c>
      <c r="M41" s="102">
        <v>0</v>
      </c>
      <c r="N41" s="101">
        <v>0.8</v>
      </c>
      <c r="O41" s="101">
        <v>0.6</v>
      </c>
      <c r="P41" s="103">
        <f t="shared" si="24"/>
        <v>2.2000000000000002</v>
      </c>
      <c r="Q41" s="104" t="str">
        <f t="shared" si="15"/>
        <v>MEDIA</v>
      </c>
      <c r="R41" s="143" t="s">
        <v>80</v>
      </c>
      <c r="S41" s="136" t="str">
        <f t="shared" si="25"/>
        <v>ALTO</v>
      </c>
      <c r="T41" s="106">
        <v>0.4</v>
      </c>
      <c r="U41" s="106">
        <v>0.4</v>
      </c>
      <c r="V41" s="106">
        <v>0.4</v>
      </c>
      <c r="W41" s="106">
        <v>0.6</v>
      </c>
      <c r="X41" s="106">
        <v>0.4</v>
      </c>
      <c r="Y41" s="103">
        <f t="shared" si="26"/>
        <v>2.2000000000000002</v>
      </c>
      <c r="Z41" s="107" t="str">
        <f t="shared" si="27"/>
        <v>MEDIO</v>
      </c>
      <c r="AA41" s="104" t="str">
        <f t="shared" si="28"/>
        <v>MEDIO</v>
      </c>
      <c r="AB41" s="101" t="s">
        <v>18</v>
      </c>
      <c r="AC41" s="101" t="s">
        <v>688</v>
      </c>
      <c r="AD41" s="120" t="s">
        <v>19</v>
      </c>
    </row>
    <row r="42" spans="1:30" s="109" customFormat="1" ht="214.15" customHeight="1" x14ac:dyDescent="0.35">
      <c r="A42" s="153">
        <v>36</v>
      </c>
      <c r="B42" s="100" t="s">
        <v>26</v>
      </c>
      <c r="C42" s="101">
        <v>25</v>
      </c>
      <c r="D42" s="100" t="s">
        <v>398</v>
      </c>
      <c r="E42" s="100" t="s">
        <v>377</v>
      </c>
      <c r="F42" s="100" t="s">
        <v>649</v>
      </c>
      <c r="G42" s="100" t="s">
        <v>580</v>
      </c>
      <c r="H42" s="100" t="s">
        <v>698</v>
      </c>
      <c r="I42" s="100"/>
      <c r="J42" s="100" t="s">
        <v>699</v>
      </c>
      <c r="K42" s="101">
        <v>0.6</v>
      </c>
      <c r="L42" s="101">
        <v>1</v>
      </c>
      <c r="M42" s="102">
        <v>0</v>
      </c>
      <c r="N42" s="101">
        <v>0.8</v>
      </c>
      <c r="O42" s="101">
        <v>0.4</v>
      </c>
      <c r="P42" s="103">
        <f t="shared" si="24"/>
        <v>2.8000000000000003</v>
      </c>
      <c r="Q42" s="104" t="str">
        <f t="shared" si="15"/>
        <v>MEDIA</v>
      </c>
      <c r="R42" s="143" t="s">
        <v>80</v>
      </c>
      <c r="S42" s="136" t="str">
        <f t="shared" si="25"/>
        <v>ALTO</v>
      </c>
      <c r="T42" s="106">
        <v>0.4</v>
      </c>
      <c r="U42" s="106">
        <v>0.8</v>
      </c>
      <c r="V42" s="106">
        <v>0.4</v>
      </c>
      <c r="W42" s="106">
        <v>0.8</v>
      </c>
      <c r="X42" s="106">
        <v>0.6</v>
      </c>
      <c r="Y42" s="103">
        <f t="shared" si="26"/>
        <v>3.0000000000000004</v>
      </c>
      <c r="Z42" s="107" t="str">
        <f t="shared" si="27"/>
        <v>MEDIO</v>
      </c>
      <c r="AA42" s="104" t="str">
        <f t="shared" si="28"/>
        <v>MEDIO</v>
      </c>
      <c r="AB42" s="101" t="s">
        <v>329</v>
      </c>
      <c r="AC42" s="101" t="s">
        <v>539</v>
      </c>
      <c r="AD42" s="120" t="s">
        <v>19</v>
      </c>
    </row>
    <row r="43" spans="1:30" s="108" customFormat="1" ht="409.6" customHeight="1" x14ac:dyDescent="0.35">
      <c r="A43" s="153">
        <v>37</v>
      </c>
      <c r="B43" s="100" t="s">
        <v>26</v>
      </c>
      <c r="C43" s="101">
        <v>25</v>
      </c>
      <c r="D43" s="100" t="s">
        <v>398</v>
      </c>
      <c r="E43" s="100" t="s">
        <v>499</v>
      </c>
      <c r="F43" s="100" t="s">
        <v>680</v>
      </c>
      <c r="G43" s="100" t="s">
        <v>581</v>
      </c>
      <c r="H43" s="100" t="s">
        <v>335</v>
      </c>
      <c r="I43" s="100"/>
      <c r="J43" s="100" t="s">
        <v>394</v>
      </c>
      <c r="K43" s="101">
        <v>0.6</v>
      </c>
      <c r="L43" s="101">
        <v>1</v>
      </c>
      <c r="M43" s="102">
        <v>0</v>
      </c>
      <c r="N43" s="101">
        <v>0.8</v>
      </c>
      <c r="O43" s="101">
        <v>0.4</v>
      </c>
      <c r="P43" s="103">
        <f t="shared" si="24"/>
        <v>2.8000000000000003</v>
      </c>
      <c r="Q43" s="104" t="str">
        <f t="shared" si="15"/>
        <v>MEDIA</v>
      </c>
      <c r="R43" s="143" t="s">
        <v>80</v>
      </c>
      <c r="S43" s="136" t="str">
        <f t="shared" si="25"/>
        <v>ALTO</v>
      </c>
      <c r="T43" s="106">
        <v>0.6</v>
      </c>
      <c r="U43" s="106">
        <v>0.8</v>
      </c>
      <c r="V43" s="106">
        <v>0.4</v>
      </c>
      <c r="W43" s="106">
        <v>0.8</v>
      </c>
      <c r="X43" s="106">
        <v>0.6</v>
      </c>
      <c r="Y43" s="103">
        <f t="shared" si="26"/>
        <v>3.1999999999999997</v>
      </c>
      <c r="Z43" s="107" t="str">
        <f t="shared" si="27"/>
        <v>ALTO</v>
      </c>
      <c r="AA43" s="104" t="str">
        <f t="shared" si="28"/>
        <v>MEDIO</v>
      </c>
      <c r="AB43" s="101" t="s">
        <v>329</v>
      </c>
      <c r="AC43" s="102" t="s">
        <v>540</v>
      </c>
      <c r="AD43" s="120" t="s">
        <v>19</v>
      </c>
    </row>
    <row r="44" spans="1:30" s="109" customFormat="1" ht="409.5" x14ac:dyDescent="0.35">
      <c r="A44" s="153">
        <v>38</v>
      </c>
      <c r="B44" s="100" t="s">
        <v>26</v>
      </c>
      <c r="C44" s="101">
        <v>25</v>
      </c>
      <c r="D44" s="100" t="s">
        <v>487</v>
      </c>
      <c r="E44" s="100" t="s">
        <v>392</v>
      </c>
      <c r="F44" s="123" t="s">
        <v>713</v>
      </c>
      <c r="G44" s="123"/>
      <c r="H44" s="100" t="s">
        <v>693</v>
      </c>
      <c r="I44" s="100" t="s">
        <v>465</v>
      </c>
      <c r="J44" s="100" t="s">
        <v>708</v>
      </c>
      <c r="K44" s="101">
        <v>0.6</v>
      </c>
      <c r="L44" s="101">
        <v>1</v>
      </c>
      <c r="M44" s="102">
        <v>0</v>
      </c>
      <c r="N44" s="101">
        <v>0.8</v>
      </c>
      <c r="O44" s="101">
        <v>0.4</v>
      </c>
      <c r="P44" s="103">
        <f t="shared" si="24"/>
        <v>2.8000000000000003</v>
      </c>
      <c r="Q44" s="104" t="str">
        <f t="shared" si="15"/>
        <v>MEDIA</v>
      </c>
      <c r="R44" s="143" t="s">
        <v>80</v>
      </c>
      <c r="S44" s="136" t="str">
        <f t="shared" si="25"/>
        <v>ALTO</v>
      </c>
      <c r="T44" s="106">
        <v>0.8</v>
      </c>
      <c r="U44" s="106">
        <v>0.4</v>
      </c>
      <c r="V44" s="106">
        <v>0.4</v>
      </c>
      <c r="W44" s="106">
        <v>0.8</v>
      </c>
      <c r="X44" s="106">
        <v>0.6</v>
      </c>
      <c r="Y44" s="103">
        <f t="shared" si="26"/>
        <v>3.0000000000000004</v>
      </c>
      <c r="Z44" s="107" t="str">
        <f t="shared" si="27"/>
        <v>MEDIO</v>
      </c>
      <c r="AA44" s="104" t="str">
        <f t="shared" si="28"/>
        <v>MEDIO</v>
      </c>
      <c r="AB44" s="101"/>
      <c r="AC44" s="101" t="s">
        <v>552</v>
      </c>
      <c r="AD44" s="120" t="s">
        <v>19</v>
      </c>
    </row>
    <row r="45" spans="1:30" s="109" customFormat="1" ht="186" customHeight="1" x14ac:dyDescent="0.35">
      <c r="A45" s="153">
        <v>39</v>
      </c>
      <c r="B45" s="100" t="s">
        <v>26</v>
      </c>
      <c r="C45" s="101">
        <v>25</v>
      </c>
      <c r="D45" s="100" t="s">
        <v>709</v>
      </c>
      <c r="E45" s="100" t="s">
        <v>711</v>
      </c>
      <c r="F45" s="123" t="s">
        <v>715</v>
      </c>
      <c r="G45" s="123"/>
      <c r="H45" s="100" t="s">
        <v>343</v>
      </c>
      <c r="I45" s="100"/>
      <c r="J45" s="100" t="s">
        <v>714</v>
      </c>
      <c r="K45" s="101">
        <v>0.2</v>
      </c>
      <c r="L45" s="101">
        <v>1</v>
      </c>
      <c r="M45" s="102">
        <v>0</v>
      </c>
      <c r="N45" s="101">
        <v>0.4</v>
      </c>
      <c r="O45" s="101">
        <v>0.4</v>
      </c>
      <c r="P45" s="103">
        <f t="shared" ref="P45" si="29">+IF(K45&gt;=0,(SUM(K45:O45)),"")</f>
        <v>2</v>
      </c>
      <c r="Q45" s="104" t="str">
        <f t="shared" si="15"/>
        <v>BASSA</v>
      </c>
      <c r="R45" s="143" t="s">
        <v>80</v>
      </c>
      <c r="S45" s="104" t="str">
        <f t="shared" si="25"/>
        <v>MEDIO</v>
      </c>
      <c r="T45" s="106">
        <v>0.8</v>
      </c>
      <c r="U45" s="106">
        <v>0.4</v>
      </c>
      <c r="V45" s="106">
        <v>0.4</v>
      </c>
      <c r="W45" s="106">
        <v>0.8</v>
      </c>
      <c r="X45" s="106">
        <v>0.6</v>
      </c>
      <c r="Y45" s="103">
        <f t="shared" si="26"/>
        <v>3.0000000000000004</v>
      </c>
      <c r="Z45" s="107" t="str">
        <f t="shared" si="27"/>
        <v>MEDIO</v>
      </c>
      <c r="AA45" s="104" t="str">
        <f t="shared" si="28"/>
        <v>BASSO</v>
      </c>
      <c r="AB45" s="101"/>
      <c r="AC45" s="101" t="s">
        <v>552</v>
      </c>
      <c r="AD45" s="120" t="s">
        <v>19</v>
      </c>
    </row>
    <row r="46" spans="1:30" s="109" customFormat="1" ht="264" x14ac:dyDescent="0.35">
      <c r="A46" s="153">
        <v>40</v>
      </c>
      <c r="B46" s="100" t="s">
        <v>26</v>
      </c>
      <c r="C46" s="101">
        <v>25</v>
      </c>
      <c r="D46" s="100" t="s">
        <v>710</v>
      </c>
      <c r="E46" s="100" t="s">
        <v>712</v>
      </c>
      <c r="F46" s="123" t="s">
        <v>716</v>
      </c>
      <c r="G46" s="123" t="s">
        <v>646</v>
      </c>
      <c r="H46" s="100" t="s">
        <v>353</v>
      </c>
      <c r="I46" s="100"/>
      <c r="J46" s="100" t="s">
        <v>717</v>
      </c>
      <c r="K46" s="101">
        <v>0.6</v>
      </c>
      <c r="L46" s="101">
        <v>1</v>
      </c>
      <c r="M46" s="102">
        <v>0</v>
      </c>
      <c r="N46" s="101">
        <v>0.8</v>
      </c>
      <c r="O46" s="101">
        <v>0.4</v>
      </c>
      <c r="P46" s="103">
        <f t="shared" ref="P46" si="30">+IF(K46&gt;=0,(SUM(K46:O46)),"")</f>
        <v>2.8000000000000003</v>
      </c>
      <c r="Q46" s="104" t="str">
        <f t="shared" ref="Q46" si="31">+IF(K46&lt;&gt;0,VLOOKUP(P46,probabilità,3),"")</f>
        <v>MEDIA</v>
      </c>
      <c r="R46" s="143" t="s">
        <v>78</v>
      </c>
      <c r="S46" s="104" t="str">
        <f t="shared" ref="S46" si="32">IF(R46&lt;&gt;0,HLOOKUP(Q46,matrice_ixp,VLOOKUP(R46,matrice_ixp,2,FALSE),FALSE),"")</f>
        <v>MEDIO</v>
      </c>
      <c r="T46" s="106">
        <v>0.8</v>
      </c>
      <c r="U46" s="106">
        <v>0.4</v>
      </c>
      <c r="V46" s="106">
        <v>0.4</v>
      </c>
      <c r="W46" s="106">
        <v>0.8</v>
      </c>
      <c r="X46" s="106">
        <v>0.6</v>
      </c>
      <c r="Y46" s="103">
        <f t="shared" ref="Y46" si="33">+IF(T46&gt;=0,(SUM(T46:X46)),"")</f>
        <v>3.0000000000000004</v>
      </c>
      <c r="Z46" s="107" t="str">
        <f t="shared" ref="Z46" si="34">+IF(Y46&gt;=0,VLOOKUP(Y46,CTRL,3),"")</f>
        <v>MEDIO</v>
      </c>
      <c r="AA46" s="104" t="str">
        <f t="shared" ref="AA46" si="35">+HLOOKUP(S46,matrice_cxr,VLOOKUP(Z46,matrice_cxr,2,FALSE),FALSE)</f>
        <v>BASSO</v>
      </c>
      <c r="AB46" s="101"/>
      <c r="AC46" s="101" t="s">
        <v>552</v>
      </c>
      <c r="AD46" s="120" t="s">
        <v>19</v>
      </c>
    </row>
    <row r="47" spans="1:30" s="109" customFormat="1" ht="409.5" x14ac:dyDescent="0.35">
      <c r="A47" s="153">
        <v>41</v>
      </c>
      <c r="B47" s="100" t="s">
        <v>26</v>
      </c>
      <c r="C47" s="101">
        <v>25</v>
      </c>
      <c r="D47" s="111" t="s">
        <v>488</v>
      </c>
      <c r="E47" s="100" t="s">
        <v>500</v>
      </c>
      <c r="F47" s="100" t="s">
        <v>641</v>
      </c>
      <c r="G47" s="100" t="s">
        <v>642</v>
      </c>
      <c r="H47" s="100" t="s">
        <v>694</v>
      </c>
      <c r="I47" s="100" t="s">
        <v>466</v>
      </c>
      <c r="J47" s="100" t="s">
        <v>37</v>
      </c>
      <c r="K47" s="101">
        <v>0.8</v>
      </c>
      <c r="L47" s="101">
        <v>1</v>
      </c>
      <c r="M47" s="102">
        <v>0</v>
      </c>
      <c r="N47" s="101">
        <v>0.8</v>
      </c>
      <c r="O47" s="101">
        <v>0.6</v>
      </c>
      <c r="P47" s="103">
        <f t="shared" si="24"/>
        <v>3.2</v>
      </c>
      <c r="Q47" s="104" t="str">
        <f t="shared" si="15"/>
        <v>ALTA</v>
      </c>
      <c r="R47" s="143" t="s">
        <v>80</v>
      </c>
      <c r="S47" s="104" t="str">
        <f t="shared" si="25"/>
        <v>MOLTO ALTO</v>
      </c>
      <c r="T47" s="106">
        <v>1</v>
      </c>
      <c r="U47" s="106">
        <v>0.8</v>
      </c>
      <c r="V47" s="106">
        <v>0.8</v>
      </c>
      <c r="W47" s="106">
        <v>0.8</v>
      </c>
      <c r="X47" s="106">
        <v>0.8</v>
      </c>
      <c r="Y47" s="103">
        <f t="shared" si="26"/>
        <v>4.2</v>
      </c>
      <c r="Z47" s="107" t="str">
        <f t="shared" si="27"/>
        <v>MOLTO ALTO</v>
      </c>
      <c r="AA47" s="140" t="str">
        <f t="shared" si="28"/>
        <v>MEDIO</v>
      </c>
      <c r="AB47" s="101" t="s">
        <v>329</v>
      </c>
      <c r="AC47" s="102" t="s">
        <v>689</v>
      </c>
      <c r="AD47" s="120" t="s">
        <v>23</v>
      </c>
    </row>
    <row r="48" spans="1:30" s="109" customFormat="1" ht="240" x14ac:dyDescent="0.35">
      <c r="A48" s="153">
        <v>42</v>
      </c>
      <c r="B48" s="100" t="s">
        <v>272</v>
      </c>
      <c r="C48" s="101" t="s">
        <v>54</v>
      </c>
      <c r="D48" s="100" t="s">
        <v>406</v>
      </c>
      <c r="E48" s="100" t="s">
        <v>55</v>
      </c>
      <c r="F48" s="100" t="s">
        <v>681</v>
      </c>
      <c r="G48" s="100" t="s">
        <v>580</v>
      </c>
      <c r="H48" s="100" t="s">
        <v>349</v>
      </c>
      <c r="I48" s="100" t="s">
        <v>464</v>
      </c>
      <c r="J48" s="100" t="s">
        <v>367</v>
      </c>
      <c r="K48" s="101">
        <v>0.4</v>
      </c>
      <c r="L48" s="101">
        <v>0.6</v>
      </c>
      <c r="M48" s="102">
        <v>0</v>
      </c>
      <c r="N48" s="101">
        <v>0.4</v>
      </c>
      <c r="O48" s="101">
        <v>0.6</v>
      </c>
      <c r="P48" s="103">
        <f t="shared" si="24"/>
        <v>2</v>
      </c>
      <c r="Q48" s="104" t="str">
        <f t="shared" si="15"/>
        <v>BASSA</v>
      </c>
      <c r="R48" s="105" t="s">
        <v>78</v>
      </c>
      <c r="S48" s="104" t="str">
        <f t="shared" si="25"/>
        <v>BASSO</v>
      </c>
      <c r="T48" s="106">
        <v>0.8</v>
      </c>
      <c r="U48" s="106">
        <v>0.4</v>
      </c>
      <c r="V48" s="106">
        <v>0.4</v>
      </c>
      <c r="W48" s="106">
        <v>0.8</v>
      </c>
      <c r="X48" s="106">
        <v>0.6</v>
      </c>
      <c r="Y48" s="103">
        <f t="shared" si="26"/>
        <v>3.0000000000000004</v>
      </c>
      <c r="Z48" s="107" t="str">
        <f t="shared" si="27"/>
        <v>MEDIO</v>
      </c>
      <c r="AA48" s="104" t="str">
        <f t="shared" si="28"/>
        <v>MOLTO BASSO</v>
      </c>
      <c r="AB48" s="101" t="s">
        <v>18</v>
      </c>
      <c r="AC48" s="101" t="s">
        <v>533</v>
      </c>
      <c r="AD48" s="120" t="s">
        <v>477</v>
      </c>
    </row>
    <row r="49" spans="1:30" s="109" customFormat="1" ht="264" x14ac:dyDescent="0.35">
      <c r="A49" s="153">
        <v>43</v>
      </c>
      <c r="B49" s="100" t="s">
        <v>647</v>
      </c>
      <c r="C49" s="101" t="s">
        <v>57</v>
      </c>
      <c r="D49" s="100" t="s">
        <v>404</v>
      </c>
      <c r="E49" s="100" t="s">
        <v>332</v>
      </c>
      <c r="F49" s="100" t="s">
        <v>682</v>
      </c>
      <c r="G49" s="100" t="s">
        <v>579</v>
      </c>
      <c r="H49" s="100" t="s">
        <v>660</v>
      </c>
      <c r="I49" s="100"/>
      <c r="J49" s="100" t="s">
        <v>58</v>
      </c>
      <c r="K49" s="101">
        <v>0.2</v>
      </c>
      <c r="L49" s="101">
        <v>0.2</v>
      </c>
      <c r="M49" s="102">
        <v>0</v>
      </c>
      <c r="N49" s="101">
        <v>0.4</v>
      </c>
      <c r="O49" s="101">
        <v>0.2</v>
      </c>
      <c r="P49" s="103">
        <f t="shared" si="24"/>
        <v>1</v>
      </c>
      <c r="Q49" s="104" t="str">
        <f t="shared" si="15"/>
        <v>MOLTO BASSA</v>
      </c>
      <c r="R49" s="105" t="s">
        <v>77</v>
      </c>
      <c r="S49" s="104" t="str">
        <f t="shared" si="25"/>
        <v>MOLTO BASSO</v>
      </c>
      <c r="T49" s="106">
        <v>0.4</v>
      </c>
      <c r="U49" s="106">
        <v>0.6</v>
      </c>
      <c r="V49" s="106">
        <v>0.4</v>
      </c>
      <c r="W49" s="106">
        <v>0.8</v>
      </c>
      <c r="X49" s="106">
        <v>0.6</v>
      </c>
      <c r="Y49" s="103">
        <f t="shared" si="26"/>
        <v>2.8000000000000003</v>
      </c>
      <c r="Z49" s="107" t="str">
        <f t="shared" si="27"/>
        <v>MEDIO</v>
      </c>
      <c r="AA49" s="104" t="str">
        <f t="shared" si="28"/>
        <v>MOLTO BASSO</v>
      </c>
      <c r="AB49" s="101" t="s">
        <v>18</v>
      </c>
      <c r="AC49" s="101" t="s">
        <v>534</v>
      </c>
      <c r="AD49" s="120" t="s">
        <v>477</v>
      </c>
    </row>
    <row r="50" spans="1:30" s="109" customFormat="1" ht="161.65" customHeight="1" x14ac:dyDescent="0.35">
      <c r="A50" s="153">
        <v>44</v>
      </c>
      <c r="B50" s="100" t="s">
        <v>275</v>
      </c>
      <c r="C50" s="101" t="s">
        <v>59</v>
      </c>
      <c r="D50" s="100" t="s">
        <v>409</v>
      </c>
      <c r="E50" s="100" t="s">
        <v>60</v>
      </c>
      <c r="F50" s="100" t="s">
        <v>675</v>
      </c>
      <c r="G50" s="100" t="s">
        <v>43</v>
      </c>
      <c r="H50" s="112" t="s">
        <v>659</v>
      </c>
      <c r="I50" s="100"/>
      <c r="J50" s="100" t="s">
        <v>61</v>
      </c>
      <c r="K50" s="101">
        <v>0.4</v>
      </c>
      <c r="L50" s="101">
        <v>0.4</v>
      </c>
      <c r="M50" s="102">
        <v>0</v>
      </c>
      <c r="N50" s="101">
        <v>0.2</v>
      </c>
      <c r="O50" s="101">
        <v>0.2</v>
      </c>
      <c r="P50" s="103">
        <f t="shared" si="24"/>
        <v>1.2</v>
      </c>
      <c r="Q50" s="104" t="str">
        <f t="shared" si="15"/>
        <v>BASSA</v>
      </c>
      <c r="R50" s="105" t="s">
        <v>80</v>
      </c>
      <c r="S50" s="104" t="str">
        <f t="shared" si="25"/>
        <v>MEDIO</v>
      </c>
      <c r="T50" s="106">
        <v>0.4</v>
      </c>
      <c r="U50" s="106">
        <v>0.6</v>
      </c>
      <c r="V50" s="106">
        <v>0.4</v>
      </c>
      <c r="W50" s="106">
        <v>0.8</v>
      </c>
      <c r="X50" s="106">
        <v>0.6</v>
      </c>
      <c r="Y50" s="103">
        <f t="shared" si="26"/>
        <v>2.8000000000000003</v>
      </c>
      <c r="Z50" s="107" t="str">
        <f t="shared" si="27"/>
        <v>MEDIO</v>
      </c>
      <c r="AA50" s="104" t="str">
        <f t="shared" si="28"/>
        <v>BASSO</v>
      </c>
      <c r="AB50" s="101" t="s">
        <v>20</v>
      </c>
      <c r="AC50" s="101" t="s">
        <v>548</v>
      </c>
      <c r="AD50" s="120" t="s">
        <v>19</v>
      </c>
    </row>
    <row r="51" spans="1:30" s="109" customFormat="1" ht="312" x14ac:dyDescent="0.35">
      <c r="A51" s="153">
        <v>45</v>
      </c>
      <c r="B51" s="100" t="s">
        <v>271</v>
      </c>
      <c r="C51" s="101" t="s">
        <v>62</v>
      </c>
      <c r="D51" s="100" t="s">
        <v>413</v>
      </c>
      <c r="E51" s="100" t="s">
        <v>331</v>
      </c>
      <c r="F51" s="100" t="s">
        <v>585</v>
      </c>
      <c r="G51" s="100" t="s">
        <v>579</v>
      </c>
      <c r="H51" s="100" t="s">
        <v>350</v>
      </c>
      <c r="I51" s="100"/>
      <c r="J51" s="100" t="s">
        <v>385</v>
      </c>
      <c r="K51" s="101">
        <v>0.2</v>
      </c>
      <c r="L51" s="101">
        <v>0.6</v>
      </c>
      <c r="M51" s="102">
        <v>0</v>
      </c>
      <c r="N51" s="101">
        <v>0.6</v>
      </c>
      <c r="O51" s="101">
        <v>0.4</v>
      </c>
      <c r="P51" s="103">
        <f t="shared" si="24"/>
        <v>1.7999999999999998</v>
      </c>
      <c r="Q51" s="104" t="str">
        <f t="shared" si="15"/>
        <v>BASSA</v>
      </c>
      <c r="R51" s="101" t="s">
        <v>80</v>
      </c>
      <c r="S51" s="104" t="str">
        <f t="shared" si="25"/>
        <v>MEDIO</v>
      </c>
      <c r="T51" s="106">
        <v>0.4</v>
      </c>
      <c r="U51" s="106">
        <v>0.6</v>
      </c>
      <c r="V51" s="106">
        <v>0.4</v>
      </c>
      <c r="W51" s="106">
        <v>0.8</v>
      </c>
      <c r="X51" s="106">
        <v>0.6</v>
      </c>
      <c r="Y51" s="103">
        <f t="shared" si="26"/>
        <v>2.8000000000000003</v>
      </c>
      <c r="Z51" s="107" t="str">
        <f t="shared" si="27"/>
        <v>MEDIO</v>
      </c>
      <c r="AA51" s="104" t="str">
        <f t="shared" si="28"/>
        <v>BASSO</v>
      </c>
      <c r="AB51" s="101" t="s">
        <v>329</v>
      </c>
      <c r="AC51" s="102" t="s">
        <v>506</v>
      </c>
      <c r="AD51" s="120" t="s">
        <v>19</v>
      </c>
    </row>
    <row r="52" spans="1:30" s="109" customFormat="1" ht="312" x14ac:dyDescent="0.35">
      <c r="A52" s="153">
        <v>46</v>
      </c>
      <c r="B52" s="100" t="s">
        <v>271</v>
      </c>
      <c r="C52" s="101" t="s">
        <v>62</v>
      </c>
      <c r="D52" s="100" t="s">
        <v>413</v>
      </c>
      <c r="E52" s="123" t="s">
        <v>529</v>
      </c>
      <c r="F52" s="123" t="s">
        <v>683</v>
      </c>
      <c r="G52" s="100" t="s">
        <v>591</v>
      </c>
      <c r="H52" s="123" t="s">
        <v>352</v>
      </c>
      <c r="I52" s="123"/>
      <c r="J52" s="123" t="s">
        <v>597</v>
      </c>
      <c r="K52" s="101">
        <v>0.4</v>
      </c>
      <c r="L52" s="101">
        <v>0.6</v>
      </c>
      <c r="M52" s="102">
        <v>0</v>
      </c>
      <c r="N52" s="101">
        <v>0.6</v>
      </c>
      <c r="O52" s="101">
        <v>0.4</v>
      </c>
      <c r="P52" s="103">
        <f t="shared" si="24"/>
        <v>2</v>
      </c>
      <c r="Q52" s="104" t="str">
        <f t="shared" ref="Q52:Q87" si="36">+IF(K52&lt;&gt;0,VLOOKUP(P52,probabilità,3),"")</f>
        <v>BASSA</v>
      </c>
      <c r="R52" s="105" t="s">
        <v>80</v>
      </c>
      <c r="S52" s="104" t="str">
        <f t="shared" si="25"/>
        <v>MEDIO</v>
      </c>
      <c r="T52" s="106">
        <v>0.4</v>
      </c>
      <c r="U52" s="106">
        <v>0.6</v>
      </c>
      <c r="V52" s="106">
        <v>0.6</v>
      </c>
      <c r="W52" s="106">
        <v>1</v>
      </c>
      <c r="X52" s="106">
        <v>0.6</v>
      </c>
      <c r="Y52" s="103">
        <f t="shared" si="26"/>
        <v>3.2</v>
      </c>
      <c r="Z52" s="107" t="str">
        <f t="shared" si="27"/>
        <v>ALTO</v>
      </c>
      <c r="AA52" s="104" t="str">
        <f t="shared" si="28"/>
        <v>BASSO</v>
      </c>
      <c r="AB52" s="101" t="s">
        <v>329</v>
      </c>
      <c r="AC52" s="101" t="s">
        <v>550</v>
      </c>
      <c r="AD52" s="120" t="s">
        <v>19</v>
      </c>
    </row>
    <row r="53" spans="1:30" s="109" customFormat="1" ht="250.5" customHeight="1" x14ac:dyDescent="0.35">
      <c r="A53" s="153">
        <v>47</v>
      </c>
      <c r="B53" s="111" t="s">
        <v>271</v>
      </c>
      <c r="C53" s="102" t="s">
        <v>62</v>
      </c>
      <c r="D53" s="110" t="s">
        <v>399</v>
      </c>
      <c r="E53" s="110" t="s">
        <v>330</v>
      </c>
      <c r="F53" s="110" t="s">
        <v>632</v>
      </c>
      <c r="G53" s="111" t="s">
        <v>581</v>
      </c>
      <c r="H53" s="100" t="s">
        <v>693</v>
      </c>
      <c r="I53" s="110"/>
      <c r="J53" s="110" t="s">
        <v>508</v>
      </c>
      <c r="K53" s="101">
        <v>0.6</v>
      </c>
      <c r="L53" s="101">
        <v>0.4</v>
      </c>
      <c r="M53" s="102">
        <v>0</v>
      </c>
      <c r="N53" s="101">
        <v>0.6</v>
      </c>
      <c r="O53" s="101">
        <v>0.4</v>
      </c>
      <c r="P53" s="103">
        <f t="shared" ref="P53:P87" si="37">+IF(K53&gt;=0,(SUM(K53:O53)),"")</f>
        <v>2</v>
      </c>
      <c r="Q53" s="104" t="str">
        <f t="shared" si="36"/>
        <v>BASSA</v>
      </c>
      <c r="R53" s="122" t="s">
        <v>80</v>
      </c>
      <c r="S53" s="104" t="str">
        <f t="shared" ref="S53:S87" si="38">IF(R53&lt;&gt;0,HLOOKUP(Q53,matrice_ixp,VLOOKUP(R53,matrice_ixp,2,FALSE),FALSE),"")</f>
        <v>MEDIO</v>
      </c>
      <c r="T53" s="106">
        <v>0.4</v>
      </c>
      <c r="U53" s="106">
        <v>0.6</v>
      </c>
      <c r="V53" s="106">
        <v>0.4</v>
      </c>
      <c r="W53" s="106">
        <v>0.8</v>
      </c>
      <c r="X53" s="106">
        <v>0.8</v>
      </c>
      <c r="Y53" s="103">
        <f t="shared" ref="Y53:Y87" si="39">+IF(T53&gt;=0,(SUM(T53:X53)),"")</f>
        <v>3</v>
      </c>
      <c r="Z53" s="107" t="str">
        <f t="shared" ref="Z53:Z87" si="40">+IF(Y53&gt;=0,VLOOKUP(Y53,CTRL,3),"")</f>
        <v>MEDIO</v>
      </c>
      <c r="AA53" s="104" t="str">
        <f t="shared" ref="AA53:AA87" si="41">+HLOOKUP(S53,matrice_cxr,VLOOKUP(Z53,matrice_cxr,2,FALSE),FALSE)</f>
        <v>BASSO</v>
      </c>
      <c r="AB53" s="102" t="s">
        <v>18</v>
      </c>
      <c r="AC53" s="101" t="s">
        <v>506</v>
      </c>
      <c r="AD53" s="120" t="s">
        <v>19</v>
      </c>
    </row>
    <row r="54" spans="1:30" s="109" customFormat="1" ht="312" x14ac:dyDescent="0.35">
      <c r="A54" s="153">
        <v>48</v>
      </c>
      <c r="B54" s="100" t="s">
        <v>494</v>
      </c>
      <c r="C54" s="102" t="s">
        <v>62</v>
      </c>
      <c r="D54" s="110" t="s">
        <v>399</v>
      </c>
      <c r="E54" s="110" t="s">
        <v>328</v>
      </c>
      <c r="F54" s="110" t="s">
        <v>643</v>
      </c>
      <c r="G54" s="110" t="s">
        <v>579</v>
      </c>
      <c r="H54" s="111" t="s">
        <v>350</v>
      </c>
      <c r="I54" s="111"/>
      <c r="J54" s="110" t="s">
        <v>395</v>
      </c>
      <c r="K54" s="101">
        <v>0.6</v>
      </c>
      <c r="L54" s="101">
        <v>0.6</v>
      </c>
      <c r="M54" s="102">
        <v>0</v>
      </c>
      <c r="N54" s="101">
        <v>0.6</v>
      </c>
      <c r="O54" s="101">
        <v>0.2</v>
      </c>
      <c r="P54" s="103">
        <f t="shared" si="37"/>
        <v>1.9999999999999998</v>
      </c>
      <c r="Q54" s="104" t="str">
        <f t="shared" si="36"/>
        <v>BASSA</v>
      </c>
      <c r="R54" s="122" t="s">
        <v>80</v>
      </c>
      <c r="S54" s="104" t="str">
        <f t="shared" si="38"/>
        <v>MEDIO</v>
      </c>
      <c r="T54" s="106">
        <v>0.4</v>
      </c>
      <c r="U54" s="106">
        <v>0.6</v>
      </c>
      <c r="V54" s="106">
        <v>0.6</v>
      </c>
      <c r="W54" s="106">
        <v>1</v>
      </c>
      <c r="X54" s="106">
        <v>0.6</v>
      </c>
      <c r="Y54" s="103">
        <f t="shared" si="39"/>
        <v>3.2</v>
      </c>
      <c r="Z54" s="107" t="str">
        <f t="shared" si="40"/>
        <v>ALTO</v>
      </c>
      <c r="AA54" s="104" t="str">
        <f t="shared" si="41"/>
        <v>BASSO</v>
      </c>
      <c r="AB54" s="102" t="s">
        <v>329</v>
      </c>
      <c r="AC54" s="101" t="s">
        <v>550</v>
      </c>
      <c r="AD54" s="120" t="s">
        <v>19</v>
      </c>
    </row>
    <row r="55" spans="1:30" s="109" customFormat="1" ht="120" x14ac:dyDescent="0.35">
      <c r="A55" s="153">
        <v>49</v>
      </c>
      <c r="B55" s="100" t="s">
        <v>271</v>
      </c>
      <c r="C55" s="101" t="s">
        <v>62</v>
      </c>
      <c r="D55" s="100" t="s">
        <v>411</v>
      </c>
      <c r="E55" s="100" t="s">
        <v>63</v>
      </c>
      <c r="F55" s="100" t="s">
        <v>644</v>
      </c>
      <c r="G55" s="100" t="s">
        <v>645</v>
      </c>
      <c r="H55" s="100" t="s">
        <v>350</v>
      </c>
      <c r="I55" s="100"/>
      <c r="J55" s="100" t="s">
        <v>385</v>
      </c>
      <c r="K55" s="101">
        <v>0.2</v>
      </c>
      <c r="L55" s="101">
        <v>0.4</v>
      </c>
      <c r="M55" s="102">
        <v>0</v>
      </c>
      <c r="N55" s="101">
        <v>0.4</v>
      </c>
      <c r="O55" s="101">
        <v>0.2</v>
      </c>
      <c r="P55" s="103">
        <f t="shared" si="37"/>
        <v>1.2</v>
      </c>
      <c r="Q55" s="104" t="str">
        <f t="shared" si="36"/>
        <v>BASSA</v>
      </c>
      <c r="R55" s="101" t="s">
        <v>80</v>
      </c>
      <c r="S55" s="104" t="str">
        <f t="shared" si="38"/>
        <v>MEDIO</v>
      </c>
      <c r="T55" s="106">
        <v>0.4</v>
      </c>
      <c r="U55" s="106">
        <v>0.8</v>
      </c>
      <c r="V55" s="106">
        <v>0.4</v>
      </c>
      <c r="W55" s="106">
        <v>0.8</v>
      </c>
      <c r="X55" s="106">
        <v>0.6</v>
      </c>
      <c r="Y55" s="103">
        <f t="shared" si="39"/>
        <v>3.0000000000000004</v>
      </c>
      <c r="Z55" s="107" t="str">
        <f t="shared" si="40"/>
        <v>MEDIO</v>
      </c>
      <c r="AA55" s="104" t="str">
        <f t="shared" si="41"/>
        <v>BASSO</v>
      </c>
      <c r="AB55" s="101" t="s">
        <v>329</v>
      </c>
      <c r="AC55" s="102" t="s">
        <v>506</v>
      </c>
      <c r="AD55" s="120" t="s">
        <v>19</v>
      </c>
    </row>
    <row r="56" spans="1:30" s="109" customFormat="1" ht="192" x14ac:dyDescent="0.35">
      <c r="A56" s="153">
        <v>50</v>
      </c>
      <c r="B56" s="100" t="s">
        <v>271</v>
      </c>
      <c r="C56" s="101" t="s">
        <v>62</v>
      </c>
      <c r="D56" s="100" t="s">
        <v>417</v>
      </c>
      <c r="E56" s="100" t="s">
        <v>127</v>
      </c>
      <c r="F56" s="100" t="s">
        <v>680</v>
      </c>
      <c r="G56" s="100" t="s">
        <v>581</v>
      </c>
      <c r="H56" s="100" t="s">
        <v>335</v>
      </c>
      <c r="I56" s="100"/>
      <c r="J56" s="100" t="s">
        <v>371</v>
      </c>
      <c r="K56" s="101">
        <v>0.4</v>
      </c>
      <c r="L56" s="101">
        <v>0.8</v>
      </c>
      <c r="M56" s="102">
        <v>0</v>
      </c>
      <c r="N56" s="101">
        <v>0.2</v>
      </c>
      <c r="O56" s="101">
        <v>0.2</v>
      </c>
      <c r="P56" s="103">
        <f t="shared" si="37"/>
        <v>1.6</v>
      </c>
      <c r="Q56" s="104" t="str">
        <f t="shared" si="36"/>
        <v>BASSA</v>
      </c>
      <c r="R56" s="105" t="s">
        <v>80</v>
      </c>
      <c r="S56" s="104" t="str">
        <f t="shared" si="38"/>
        <v>MEDIO</v>
      </c>
      <c r="T56" s="106">
        <v>0.4</v>
      </c>
      <c r="U56" s="106">
        <v>0.8</v>
      </c>
      <c r="V56" s="106">
        <v>0.4</v>
      </c>
      <c r="W56" s="106">
        <v>0.8</v>
      </c>
      <c r="X56" s="106">
        <v>0.6</v>
      </c>
      <c r="Y56" s="103">
        <f t="shared" si="39"/>
        <v>3.0000000000000004</v>
      </c>
      <c r="Z56" s="107" t="str">
        <f t="shared" si="40"/>
        <v>MEDIO</v>
      </c>
      <c r="AA56" s="104" t="str">
        <f t="shared" si="41"/>
        <v>BASSO</v>
      </c>
      <c r="AB56" s="101" t="s">
        <v>18</v>
      </c>
      <c r="AC56" s="102" t="s">
        <v>506</v>
      </c>
      <c r="AD56" s="120" t="s">
        <v>19</v>
      </c>
    </row>
    <row r="57" spans="1:30" s="109" customFormat="1" ht="288" x14ac:dyDescent="0.35">
      <c r="A57" s="153">
        <v>51</v>
      </c>
      <c r="B57" s="100" t="s">
        <v>271</v>
      </c>
      <c r="C57" s="101" t="s">
        <v>62</v>
      </c>
      <c r="D57" s="100" t="s">
        <v>412</v>
      </c>
      <c r="E57" s="100" t="s">
        <v>498</v>
      </c>
      <c r="F57" s="100" t="s">
        <v>585</v>
      </c>
      <c r="G57" s="100" t="s">
        <v>579</v>
      </c>
      <c r="H57" s="100" t="s">
        <v>350</v>
      </c>
      <c r="I57" s="100" t="s">
        <v>396</v>
      </c>
      <c r="J57" s="100" t="s">
        <v>397</v>
      </c>
      <c r="K57" s="101">
        <v>0.4</v>
      </c>
      <c r="L57" s="101">
        <v>0.6</v>
      </c>
      <c r="M57" s="102">
        <v>0</v>
      </c>
      <c r="N57" s="101">
        <v>0.6</v>
      </c>
      <c r="O57" s="101">
        <v>0.4</v>
      </c>
      <c r="P57" s="103">
        <f t="shared" si="37"/>
        <v>2</v>
      </c>
      <c r="Q57" s="104" t="str">
        <f t="shared" si="36"/>
        <v>BASSA</v>
      </c>
      <c r="R57" s="101" t="s">
        <v>80</v>
      </c>
      <c r="S57" s="104" t="str">
        <f t="shared" si="38"/>
        <v>MEDIO</v>
      </c>
      <c r="T57" s="106">
        <v>0.4</v>
      </c>
      <c r="U57" s="106">
        <v>0.6</v>
      </c>
      <c r="V57" s="106">
        <v>0.6</v>
      </c>
      <c r="W57" s="106">
        <v>0.8</v>
      </c>
      <c r="X57" s="106">
        <v>0.6</v>
      </c>
      <c r="Y57" s="103">
        <f t="shared" si="39"/>
        <v>3.0000000000000004</v>
      </c>
      <c r="Z57" s="107" t="str">
        <f t="shared" si="40"/>
        <v>MEDIO</v>
      </c>
      <c r="AA57" s="104" t="str">
        <f t="shared" si="41"/>
        <v>BASSO</v>
      </c>
      <c r="AB57" s="101" t="s">
        <v>20</v>
      </c>
      <c r="AC57" s="102" t="s">
        <v>506</v>
      </c>
      <c r="AD57" s="120" t="s">
        <v>19</v>
      </c>
    </row>
    <row r="58" spans="1:30" s="109" customFormat="1" ht="409.5" x14ac:dyDescent="0.35">
      <c r="A58" s="153">
        <v>52</v>
      </c>
      <c r="B58" s="100" t="s">
        <v>271</v>
      </c>
      <c r="C58" s="101" t="s">
        <v>62</v>
      </c>
      <c r="D58" s="100" t="s">
        <v>481</v>
      </c>
      <c r="E58" s="111" t="s">
        <v>497</v>
      </c>
      <c r="F58" s="110" t="s">
        <v>632</v>
      </c>
      <c r="G58" s="100" t="s">
        <v>579</v>
      </c>
      <c r="H58" s="100" t="s">
        <v>693</v>
      </c>
      <c r="I58" s="100" t="s">
        <v>350</v>
      </c>
      <c r="J58" s="100" t="s">
        <v>507</v>
      </c>
      <c r="K58" s="101">
        <v>0.6</v>
      </c>
      <c r="L58" s="101">
        <v>0.4</v>
      </c>
      <c r="M58" s="102">
        <v>0</v>
      </c>
      <c r="N58" s="101">
        <v>0.6</v>
      </c>
      <c r="O58" s="101">
        <v>0.4</v>
      </c>
      <c r="P58" s="103">
        <f t="shared" si="37"/>
        <v>2</v>
      </c>
      <c r="Q58" s="104" t="str">
        <f t="shared" si="36"/>
        <v>BASSA</v>
      </c>
      <c r="R58" s="101" t="s">
        <v>80</v>
      </c>
      <c r="S58" s="104" t="str">
        <f t="shared" si="38"/>
        <v>MEDIO</v>
      </c>
      <c r="T58" s="106">
        <v>0.4</v>
      </c>
      <c r="U58" s="106">
        <v>0.4</v>
      </c>
      <c r="V58" s="106">
        <v>0.4</v>
      </c>
      <c r="W58" s="106">
        <v>0.8</v>
      </c>
      <c r="X58" s="106">
        <v>0.6</v>
      </c>
      <c r="Y58" s="103">
        <f t="shared" si="39"/>
        <v>2.6</v>
      </c>
      <c r="Z58" s="107" t="str">
        <f t="shared" si="40"/>
        <v>MEDIO</v>
      </c>
      <c r="AA58" s="104" t="str">
        <f t="shared" si="41"/>
        <v>BASSO</v>
      </c>
      <c r="AB58" s="101" t="s">
        <v>329</v>
      </c>
      <c r="AC58" s="102" t="s">
        <v>506</v>
      </c>
      <c r="AD58" s="120" t="s">
        <v>19</v>
      </c>
    </row>
    <row r="59" spans="1:30" s="109" customFormat="1" ht="168" x14ac:dyDescent="0.35">
      <c r="A59" s="153">
        <v>53</v>
      </c>
      <c r="B59" s="100" t="s">
        <v>270</v>
      </c>
      <c r="C59" s="101" t="s">
        <v>64</v>
      </c>
      <c r="D59" s="123" t="s">
        <v>405</v>
      </c>
      <c r="E59" s="123" t="s">
        <v>247</v>
      </c>
      <c r="F59" s="123" t="s">
        <v>682</v>
      </c>
      <c r="G59" s="123" t="s">
        <v>579</v>
      </c>
      <c r="H59" s="100" t="s">
        <v>660</v>
      </c>
      <c r="I59" s="100"/>
      <c r="J59" s="123" t="s">
        <v>65</v>
      </c>
      <c r="K59" s="101">
        <v>0.2</v>
      </c>
      <c r="L59" s="101">
        <v>0.2</v>
      </c>
      <c r="M59" s="102">
        <v>0</v>
      </c>
      <c r="N59" s="101">
        <v>0.4</v>
      </c>
      <c r="O59" s="101">
        <v>0.2</v>
      </c>
      <c r="P59" s="103">
        <f t="shared" si="37"/>
        <v>1</v>
      </c>
      <c r="Q59" s="104" t="str">
        <f t="shared" si="36"/>
        <v>MOLTO BASSA</v>
      </c>
      <c r="R59" s="101" t="s">
        <v>80</v>
      </c>
      <c r="S59" s="104" t="str">
        <f t="shared" si="38"/>
        <v>BASSO</v>
      </c>
      <c r="T59" s="106">
        <v>0.4</v>
      </c>
      <c r="U59" s="106">
        <v>0.6</v>
      </c>
      <c r="V59" s="106">
        <v>0.4</v>
      </c>
      <c r="W59" s="106">
        <v>0.8</v>
      </c>
      <c r="X59" s="106">
        <v>0.6</v>
      </c>
      <c r="Y59" s="103">
        <f t="shared" si="39"/>
        <v>2.8000000000000003</v>
      </c>
      <c r="Z59" s="107" t="str">
        <f t="shared" si="40"/>
        <v>MEDIO</v>
      </c>
      <c r="AA59" s="104" t="str">
        <f t="shared" si="41"/>
        <v>MOLTO BASSO</v>
      </c>
      <c r="AB59" s="101" t="s">
        <v>18</v>
      </c>
      <c r="AC59" s="101" t="s">
        <v>506</v>
      </c>
      <c r="AD59" s="120" t="s">
        <v>477</v>
      </c>
    </row>
    <row r="60" spans="1:30" s="109" customFormat="1" ht="155.44999999999999" customHeight="1" x14ac:dyDescent="0.35">
      <c r="A60" s="153">
        <v>54</v>
      </c>
      <c r="B60" s="100" t="s">
        <v>270</v>
      </c>
      <c r="C60" s="101" t="s">
        <v>64</v>
      </c>
      <c r="D60" s="100" t="s">
        <v>405</v>
      </c>
      <c r="E60" s="100" t="s">
        <v>66</v>
      </c>
      <c r="F60" s="100" t="s">
        <v>585</v>
      </c>
      <c r="G60" s="100" t="s">
        <v>580</v>
      </c>
      <c r="H60" s="100" t="s">
        <v>698</v>
      </c>
      <c r="I60" s="100"/>
      <c r="J60" s="100" t="s">
        <v>248</v>
      </c>
      <c r="K60" s="101">
        <v>0.6</v>
      </c>
      <c r="L60" s="101">
        <v>0.4</v>
      </c>
      <c r="M60" s="102">
        <v>0</v>
      </c>
      <c r="N60" s="101">
        <v>0.6</v>
      </c>
      <c r="O60" s="101">
        <v>0.2</v>
      </c>
      <c r="P60" s="103">
        <f t="shared" si="37"/>
        <v>1.8</v>
      </c>
      <c r="Q60" s="104" t="str">
        <f t="shared" si="36"/>
        <v>BASSA</v>
      </c>
      <c r="R60" s="101" t="s">
        <v>80</v>
      </c>
      <c r="S60" s="104" t="str">
        <f t="shared" si="38"/>
        <v>MEDIO</v>
      </c>
      <c r="T60" s="106">
        <v>0.4</v>
      </c>
      <c r="U60" s="106">
        <v>0.6</v>
      </c>
      <c r="V60" s="106">
        <v>0.4</v>
      </c>
      <c r="W60" s="106">
        <v>0.8</v>
      </c>
      <c r="X60" s="106">
        <v>0.6</v>
      </c>
      <c r="Y60" s="103">
        <f t="shared" si="39"/>
        <v>2.8000000000000003</v>
      </c>
      <c r="Z60" s="107" t="str">
        <f t="shared" si="40"/>
        <v>MEDIO</v>
      </c>
      <c r="AA60" s="104" t="str">
        <f t="shared" si="41"/>
        <v>BASSO</v>
      </c>
      <c r="AB60" s="101" t="s">
        <v>20</v>
      </c>
      <c r="AC60" s="101" t="s">
        <v>506</v>
      </c>
      <c r="AD60" s="120" t="s">
        <v>19</v>
      </c>
    </row>
    <row r="61" spans="1:30" s="109" customFormat="1" ht="168" x14ac:dyDescent="0.35">
      <c r="A61" s="153">
        <v>55</v>
      </c>
      <c r="B61" s="100" t="s">
        <v>269</v>
      </c>
      <c r="C61" s="101" t="s">
        <v>67</v>
      </c>
      <c r="D61" s="100" t="s">
        <v>410</v>
      </c>
      <c r="E61" s="100" t="s">
        <v>386</v>
      </c>
      <c r="F61" s="100" t="s">
        <v>675</v>
      </c>
      <c r="G61" s="100" t="s">
        <v>43</v>
      </c>
      <c r="H61" s="112" t="s">
        <v>659</v>
      </c>
      <c r="I61" s="100"/>
      <c r="J61" s="100" t="s">
        <v>374</v>
      </c>
      <c r="K61" s="101">
        <v>0.6</v>
      </c>
      <c r="L61" s="101">
        <v>0.4</v>
      </c>
      <c r="M61" s="102">
        <v>0</v>
      </c>
      <c r="N61" s="101">
        <v>0.4</v>
      </c>
      <c r="O61" s="101">
        <v>0.4</v>
      </c>
      <c r="P61" s="103">
        <f t="shared" si="37"/>
        <v>1.7999999999999998</v>
      </c>
      <c r="Q61" s="104" t="str">
        <f t="shared" si="36"/>
        <v>BASSA</v>
      </c>
      <c r="R61" s="105" t="s">
        <v>79</v>
      </c>
      <c r="S61" s="104" t="str">
        <f t="shared" si="38"/>
        <v>BASSO</v>
      </c>
      <c r="T61" s="106">
        <v>0.4</v>
      </c>
      <c r="U61" s="106">
        <v>0.6</v>
      </c>
      <c r="V61" s="106">
        <v>0.4</v>
      </c>
      <c r="W61" s="106">
        <v>0.8</v>
      </c>
      <c r="X61" s="106">
        <v>0.6</v>
      </c>
      <c r="Y61" s="103">
        <f t="shared" si="39"/>
        <v>2.8000000000000003</v>
      </c>
      <c r="Z61" s="107" t="str">
        <f t="shared" si="40"/>
        <v>MEDIO</v>
      </c>
      <c r="AA61" s="104" t="str">
        <f t="shared" si="41"/>
        <v>MOLTO BASSO</v>
      </c>
      <c r="AB61" s="101" t="s">
        <v>20</v>
      </c>
      <c r="AC61" s="113" t="s">
        <v>549</v>
      </c>
      <c r="AD61" s="120" t="s">
        <v>477</v>
      </c>
    </row>
    <row r="62" spans="1:30" s="109" customFormat="1" ht="240" x14ac:dyDescent="0.35">
      <c r="A62" s="153">
        <v>56</v>
      </c>
      <c r="B62" s="112" t="s">
        <v>269</v>
      </c>
      <c r="C62" s="113" t="s">
        <v>67</v>
      </c>
      <c r="D62" s="112" t="s">
        <v>68</v>
      </c>
      <c r="E62" s="112" t="s">
        <v>387</v>
      </c>
      <c r="F62" s="100" t="s">
        <v>675</v>
      </c>
      <c r="G62" s="112" t="s">
        <v>43</v>
      </c>
      <c r="H62" s="112" t="s">
        <v>659</v>
      </c>
      <c r="I62" s="112"/>
      <c r="J62" s="112" t="s">
        <v>374</v>
      </c>
      <c r="K62" s="113">
        <v>0.6</v>
      </c>
      <c r="L62" s="113">
        <v>0.4</v>
      </c>
      <c r="M62" s="114">
        <v>0</v>
      </c>
      <c r="N62" s="113">
        <v>0.4</v>
      </c>
      <c r="O62" s="113">
        <v>0.4</v>
      </c>
      <c r="P62" s="115">
        <f t="shared" si="37"/>
        <v>1.7999999999999998</v>
      </c>
      <c r="Q62" s="116" t="str">
        <f t="shared" si="36"/>
        <v>BASSA</v>
      </c>
      <c r="R62" s="117" t="s">
        <v>79</v>
      </c>
      <c r="S62" s="116" t="str">
        <f t="shared" si="38"/>
        <v>BASSO</v>
      </c>
      <c r="T62" s="118">
        <v>0.4</v>
      </c>
      <c r="U62" s="118">
        <v>0.6</v>
      </c>
      <c r="V62" s="118">
        <v>0.4</v>
      </c>
      <c r="W62" s="118">
        <v>0.8</v>
      </c>
      <c r="X62" s="118">
        <v>0.6</v>
      </c>
      <c r="Y62" s="115">
        <f t="shared" si="39"/>
        <v>2.8000000000000003</v>
      </c>
      <c r="Z62" s="119" t="str">
        <f t="shared" si="40"/>
        <v>MEDIO</v>
      </c>
      <c r="AA62" s="116" t="str">
        <f t="shared" si="41"/>
        <v>MOLTO BASSO</v>
      </c>
      <c r="AB62" s="113" t="s">
        <v>20</v>
      </c>
      <c r="AC62" s="113" t="s">
        <v>549</v>
      </c>
      <c r="AD62" s="138" t="s">
        <v>477</v>
      </c>
    </row>
    <row r="63" spans="1:30" s="109" customFormat="1" ht="409.5" x14ac:dyDescent="0.35">
      <c r="A63" s="153">
        <v>57</v>
      </c>
      <c r="B63" s="112" t="s">
        <v>269</v>
      </c>
      <c r="C63" s="113" t="s">
        <v>67</v>
      </c>
      <c r="D63" s="112" t="s">
        <v>515</v>
      </c>
      <c r="E63" s="112" t="s">
        <v>516</v>
      </c>
      <c r="F63" s="112" t="s">
        <v>718</v>
      </c>
      <c r="G63" s="112"/>
      <c r="H63" s="100" t="s">
        <v>694</v>
      </c>
      <c r="I63" s="112" t="s">
        <v>518</v>
      </c>
      <c r="J63" s="112" t="s">
        <v>519</v>
      </c>
      <c r="K63" s="113">
        <v>0.6</v>
      </c>
      <c r="L63" s="113">
        <v>0.2</v>
      </c>
      <c r="M63" s="114">
        <v>0</v>
      </c>
      <c r="N63" s="113">
        <v>0.6</v>
      </c>
      <c r="O63" s="113">
        <v>0.4</v>
      </c>
      <c r="P63" s="103">
        <f t="shared" si="37"/>
        <v>1.7999999999999998</v>
      </c>
      <c r="Q63" s="104" t="str">
        <f t="shared" si="36"/>
        <v>BASSA</v>
      </c>
      <c r="R63" s="101" t="s">
        <v>80</v>
      </c>
      <c r="S63" s="141" t="str">
        <f t="shared" si="38"/>
        <v>MEDIO</v>
      </c>
      <c r="T63" s="118">
        <v>0.6</v>
      </c>
      <c r="U63" s="118">
        <v>0.8</v>
      </c>
      <c r="V63" s="118">
        <v>0.8</v>
      </c>
      <c r="W63" s="118">
        <v>0.8</v>
      </c>
      <c r="X63" s="118">
        <v>0.8</v>
      </c>
      <c r="Y63" s="103">
        <f t="shared" si="39"/>
        <v>3.8</v>
      </c>
      <c r="Z63" s="107" t="str">
        <f t="shared" si="40"/>
        <v>ALTO</v>
      </c>
      <c r="AA63" s="104" t="str">
        <f t="shared" si="41"/>
        <v>BASSO</v>
      </c>
      <c r="AB63" s="113"/>
      <c r="AC63" s="113" t="s">
        <v>534</v>
      </c>
      <c r="AD63" s="138" t="s">
        <v>19</v>
      </c>
    </row>
    <row r="64" spans="1:30" s="109" customFormat="1" ht="409.5" x14ac:dyDescent="0.35">
      <c r="A64" s="153">
        <v>58</v>
      </c>
      <c r="B64" s="100" t="s">
        <v>268</v>
      </c>
      <c r="C64" s="101" t="s">
        <v>69</v>
      </c>
      <c r="D64" s="100" t="s">
        <v>400</v>
      </c>
      <c r="E64" s="100" t="s">
        <v>129</v>
      </c>
      <c r="F64" s="100" t="s">
        <v>633</v>
      </c>
      <c r="G64" s="100"/>
      <c r="H64" s="100" t="s">
        <v>693</v>
      </c>
      <c r="I64" s="100"/>
      <c r="J64" s="100" t="s">
        <v>128</v>
      </c>
      <c r="K64" s="101">
        <v>0.6</v>
      </c>
      <c r="L64" s="101">
        <v>0.8</v>
      </c>
      <c r="M64" s="102">
        <v>0</v>
      </c>
      <c r="N64" s="101">
        <v>0.8</v>
      </c>
      <c r="O64" s="101">
        <v>0.4</v>
      </c>
      <c r="P64" s="103">
        <f t="shared" si="37"/>
        <v>2.6</v>
      </c>
      <c r="Q64" s="104" t="str">
        <f t="shared" si="36"/>
        <v>MEDIA</v>
      </c>
      <c r="R64" s="101" t="s">
        <v>80</v>
      </c>
      <c r="S64" s="136" t="str">
        <f t="shared" si="38"/>
        <v>ALTO</v>
      </c>
      <c r="T64" s="106">
        <v>0.4</v>
      </c>
      <c r="U64" s="106">
        <v>0.4</v>
      </c>
      <c r="V64" s="106">
        <v>0.4</v>
      </c>
      <c r="W64" s="106">
        <v>0.6</v>
      </c>
      <c r="X64" s="106">
        <v>0.6</v>
      </c>
      <c r="Y64" s="103">
        <f t="shared" si="39"/>
        <v>2.4000000000000004</v>
      </c>
      <c r="Z64" s="107" t="str">
        <f t="shared" si="40"/>
        <v>MEDIO</v>
      </c>
      <c r="AA64" s="104" t="str">
        <f t="shared" si="41"/>
        <v>MEDIO</v>
      </c>
      <c r="AB64" s="101" t="s">
        <v>18</v>
      </c>
      <c r="AC64" s="101" t="s">
        <v>619</v>
      </c>
      <c r="AD64" s="120" t="s">
        <v>19</v>
      </c>
    </row>
    <row r="65" spans="1:30" s="109" customFormat="1" ht="409.5" x14ac:dyDescent="0.35">
      <c r="A65" s="153">
        <v>59</v>
      </c>
      <c r="B65" s="100" t="s">
        <v>268</v>
      </c>
      <c r="C65" s="101" t="s">
        <v>69</v>
      </c>
      <c r="D65" s="100" t="s">
        <v>400</v>
      </c>
      <c r="E65" s="100" t="s">
        <v>130</v>
      </c>
      <c r="F65" s="100" t="s">
        <v>684</v>
      </c>
      <c r="G65" s="100"/>
      <c r="H65" s="100" t="s">
        <v>351</v>
      </c>
      <c r="I65" s="100"/>
      <c r="J65" s="100" t="s">
        <v>578</v>
      </c>
      <c r="K65" s="101">
        <v>0.4</v>
      </c>
      <c r="L65" s="101">
        <v>0.4</v>
      </c>
      <c r="M65" s="102">
        <v>0</v>
      </c>
      <c r="N65" s="101">
        <v>0.8</v>
      </c>
      <c r="O65" s="101">
        <v>0.4</v>
      </c>
      <c r="P65" s="103">
        <f t="shared" si="37"/>
        <v>2</v>
      </c>
      <c r="Q65" s="104" t="str">
        <f t="shared" si="36"/>
        <v>BASSA</v>
      </c>
      <c r="R65" s="101" t="s">
        <v>80</v>
      </c>
      <c r="S65" s="104" t="str">
        <f t="shared" si="38"/>
        <v>MEDIO</v>
      </c>
      <c r="T65" s="106">
        <v>0.4</v>
      </c>
      <c r="U65" s="106">
        <v>0.6</v>
      </c>
      <c r="V65" s="106">
        <v>0.4</v>
      </c>
      <c r="W65" s="106">
        <v>0.8</v>
      </c>
      <c r="X65" s="106">
        <v>0.6</v>
      </c>
      <c r="Y65" s="103">
        <f t="shared" si="39"/>
        <v>2.8000000000000003</v>
      </c>
      <c r="Z65" s="107" t="str">
        <f t="shared" si="40"/>
        <v>MEDIO</v>
      </c>
      <c r="AA65" s="104" t="str">
        <f t="shared" si="41"/>
        <v>BASSO</v>
      </c>
      <c r="AB65" s="101" t="s">
        <v>18</v>
      </c>
      <c r="AC65" s="101" t="s">
        <v>620</v>
      </c>
      <c r="AD65" s="120" t="s">
        <v>19</v>
      </c>
    </row>
    <row r="66" spans="1:30" s="109" customFormat="1" ht="192" x14ac:dyDescent="0.35">
      <c r="A66" s="153">
        <v>60</v>
      </c>
      <c r="B66" s="100" t="s">
        <v>266</v>
      </c>
      <c r="C66" s="101" t="s">
        <v>70</v>
      </c>
      <c r="D66" s="100" t="s">
        <v>418</v>
      </c>
      <c r="E66" s="100" t="s">
        <v>520</v>
      </c>
      <c r="F66" s="100" t="s">
        <v>672</v>
      </c>
      <c r="G66" s="100" t="s">
        <v>581</v>
      </c>
      <c r="H66" s="100" t="s">
        <v>335</v>
      </c>
      <c r="I66" s="100"/>
      <c r="J66" s="100" t="s">
        <v>263</v>
      </c>
      <c r="K66" s="101">
        <v>0.4</v>
      </c>
      <c r="L66" s="101">
        <v>0.8</v>
      </c>
      <c r="M66" s="102">
        <v>0</v>
      </c>
      <c r="N66" s="101">
        <v>0.8</v>
      </c>
      <c r="O66" s="101">
        <v>0.6</v>
      </c>
      <c r="P66" s="103">
        <f t="shared" si="37"/>
        <v>2.6</v>
      </c>
      <c r="Q66" s="104" t="str">
        <f t="shared" si="36"/>
        <v>MEDIA</v>
      </c>
      <c r="R66" s="105" t="s">
        <v>78</v>
      </c>
      <c r="S66" s="104" t="str">
        <f t="shared" si="38"/>
        <v>MEDIO</v>
      </c>
      <c r="T66" s="106">
        <v>0.6</v>
      </c>
      <c r="U66" s="106">
        <v>0.8</v>
      </c>
      <c r="V66" s="106">
        <v>0.4</v>
      </c>
      <c r="W66" s="106">
        <v>0.8</v>
      </c>
      <c r="X66" s="106">
        <v>0.6</v>
      </c>
      <c r="Y66" s="103">
        <f t="shared" si="39"/>
        <v>3.1999999999999997</v>
      </c>
      <c r="Z66" s="107" t="str">
        <f t="shared" si="40"/>
        <v>ALTO</v>
      </c>
      <c r="AA66" s="104" t="str">
        <f t="shared" si="41"/>
        <v>BASSO</v>
      </c>
      <c r="AB66" s="101" t="s">
        <v>329</v>
      </c>
      <c r="AC66" s="102" t="s">
        <v>531</v>
      </c>
      <c r="AD66" s="120" t="s">
        <v>19</v>
      </c>
    </row>
    <row r="67" spans="1:30" s="109" customFormat="1" ht="312" x14ac:dyDescent="0.35">
      <c r="A67" s="153">
        <v>61</v>
      </c>
      <c r="B67" s="111" t="s">
        <v>266</v>
      </c>
      <c r="C67" s="102" t="s">
        <v>70</v>
      </c>
      <c r="D67" s="111" t="s">
        <v>512</v>
      </c>
      <c r="E67" s="110" t="s">
        <v>702</v>
      </c>
      <c r="F67" s="100" t="s">
        <v>681</v>
      </c>
      <c r="G67" s="100" t="s">
        <v>580</v>
      </c>
      <c r="H67" s="111" t="s">
        <v>349</v>
      </c>
      <c r="I67" s="100" t="s">
        <v>464</v>
      </c>
      <c r="J67" s="111" t="s">
        <v>368</v>
      </c>
      <c r="K67" s="101">
        <v>0.4</v>
      </c>
      <c r="L67" s="101">
        <v>0.6</v>
      </c>
      <c r="M67" s="102">
        <v>0</v>
      </c>
      <c r="N67" s="101">
        <v>0.6</v>
      </c>
      <c r="O67" s="101">
        <v>0.4</v>
      </c>
      <c r="P67" s="103">
        <f t="shared" si="37"/>
        <v>2</v>
      </c>
      <c r="Q67" s="104" t="str">
        <f t="shared" si="36"/>
        <v>BASSA</v>
      </c>
      <c r="R67" s="122" t="s">
        <v>80</v>
      </c>
      <c r="S67" s="104" t="str">
        <f t="shared" si="38"/>
        <v>MEDIO</v>
      </c>
      <c r="T67" s="106">
        <v>0.6</v>
      </c>
      <c r="U67" s="106">
        <v>0.6</v>
      </c>
      <c r="V67" s="106">
        <v>0.6</v>
      </c>
      <c r="W67" s="106">
        <v>0.8</v>
      </c>
      <c r="X67" s="106">
        <v>0.8</v>
      </c>
      <c r="Y67" s="103">
        <f t="shared" si="39"/>
        <v>3.3999999999999995</v>
      </c>
      <c r="Z67" s="107" t="str">
        <f t="shared" si="40"/>
        <v>ALTO</v>
      </c>
      <c r="AA67" s="104" t="str">
        <f t="shared" si="41"/>
        <v>BASSO</v>
      </c>
      <c r="AB67" s="101" t="s">
        <v>18</v>
      </c>
      <c r="AC67" s="102" t="s">
        <v>539</v>
      </c>
      <c r="AD67" s="120" t="s">
        <v>19</v>
      </c>
    </row>
    <row r="68" spans="1:30" s="109" customFormat="1" ht="264" x14ac:dyDescent="0.35">
      <c r="A68" s="153">
        <v>62</v>
      </c>
      <c r="B68" s="111" t="s">
        <v>266</v>
      </c>
      <c r="C68" s="102" t="s">
        <v>70</v>
      </c>
      <c r="D68" s="111" t="s">
        <v>512</v>
      </c>
      <c r="E68" s="110" t="s">
        <v>554</v>
      </c>
      <c r="F68" s="111" t="s">
        <v>682</v>
      </c>
      <c r="G68" s="100" t="s">
        <v>581</v>
      </c>
      <c r="H68" s="111" t="s">
        <v>335</v>
      </c>
      <c r="I68" s="111"/>
      <c r="J68" s="111" t="s">
        <v>358</v>
      </c>
      <c r="K68" s="101">
        <v>0.2</v>
      </c>
      <c r="L68" s="101">
        <v>0.4</v>
      </c>
      <c r="M68" s="102">
        <v>0</v>
      </c>
      <c r="N68" s="101">
        <v>0.6</v>
      </c>
      <c r="O68" s="101">
        <v>0.4</v>
      </c>
      <c r="P68" s="103">
        <f t="shared" si="37"/>
        <v>1.6</v>
      </c>
      <c r="Q68" s="104" t="str">
        <f t="shared" si="36"/>
        <v>BASSA</v>
      </c>
      <c r="R68" s="122" t="s">
        <v>80</v>
      </c>
      <c r="S68" s="104" t="str">
        <f t="shared" si="38"/>
        <v>MEDIO</v>
      </c>
      <c r="T68" s="106">
        <v>0.6</v>
      </c>
      <c r="U68" s="106">
        <v>0.6</v>
      </c>
      <c r="V68" s="106">
        <v>0.6</v>
      </c>
      <c r="W68" s="106">
        <v>0.8</v>
      </c>
      <c r="X68" s="106">
        <v>0.8</v>
      </c>
      <c r="Y68" s="103">
        <f t="shared" si="39"/>
        <v>3.3999999999999995</v>
      </c>
      <c r="Z68" s="107" t="str">
        <f t="shared" si="40"/>
        <v>ALTO</v>
      </c>
      <c r="AA68" s="104" t="str">
        <f t="shared" si="41"/>
        <v>BASSO</v>
      </c>
      <c r="AB68" s="101" t="s">
        <v>329</v>
      </c>
      <c r="AC68" s="102" t="s">
        <v>541</v>
      </c>
      <c r="AD68" s="120" t="s">
        <v>477</v>
      </c>
    </row>
    <row r="69" spans="1:30" s="109" customFormat="1" ht="312" x14ac:dyDescent="0.35">
      <c r="A69" s="153">
        <v>63</v>
      </c>
      <c r="B69" s="111" t="s">
        <v>266</v>
      </c>
      <c r="C69" s="102" t="s">
        <v>70</v>
      </c>
      <c r="D69" s="111" t="s">
        <v>512</v>
      </c>
      <c r="E69" s="110" t="s">
        <v>513</v>
      </c>
      <c r="F69" s="111" t="s">
        <v>682</v>
      </c>
      <c r="G69" s="111"/>
      <c r="H69" s="111" t="s">
        <v>384</v>
      </c>
      <c r="I69" s="100" t="s">
        <v>464</v>
      </c>
      <c r="J69" s="111" t="s">
        <v>369</v>
      </c>
      <c r="K69" s="101">
        <v>0.2</v>
      </c>
      <c r="L69" s="101">
        <v>0.2</v>
      </c>
      <c r="M69" s="102">
        <v>0</v>
      </c>
      <c r="N69" s="101">
        <v>0.6</v>
      </c>
      <c r="O69" s="101">
        <v>0.4</v>
      </c>
      <c r="P69" s="103">
        <f t="shared" si="37"/>
        <v>1.4</v>
      </c>
      <c r="Q69" s="104" t="str">
        <f t="shared" si="36"/>
        <v>BASSA</v>
      </c>
      <c r="R69" s="122" t="s">
        <v>80</v>
      </c>
      <c r="S69" s="104" t="str">
        <f t="shared" si="38"/>
        <v>MEDIO</v>
      </c>
      <c r="T69" s="106">
        <v>0.6</v>
      </c>
      <c r="U69" s="106">
        <v>0.6</v>
      </c>
      <c r="V69" s="106">
        <v>0.4</v>
      </c>
      <c r="W69" s="106">
        <v>0.8</v>
      </c>
      <c r="X69" s="106">
        <v>0.8</v>
      </c>
      <c r="Y69" s="103">
        <f t="shared" si="39"/>
        <v>3.2</v>
      </c>
      <c r="Z69" s="107" t="str">
        <f t="shared" si="40"/>
        <v>ALTO</v>
      </c>
      <c r="AA69" s="104" t="str">
        <f t="shared" si="41"/>
        <v>BASSO</v>
      </c>
      <c r="AB69" s="101" t="s">
        <v>329</v>
      </c>
      <c r="AC69" s="102" t="s">
        <v>539</v>
      </c>
      <c r="AD69" s="120" t="s">
        <v>477</v>
      </c>
    </row>
    <row r="70" spans="1:30" s="109" customFormat="1" ht="336" x14ac:dyDescent="0.35">
      <c r="A70" s="153">
        <v>64</v>
      </c>
      <c r="B70" s="111" t="s">
        <v>266</v>
      </c>
      <c r="C70" s="102" t="s">
        <v>70</v>
      </c>
      <c r="D70" s="111" t="s">
        <v>512</v>
      </c>
      <c r="E70" s="110" t="s">
        <v>530</v>
      </c>
      <c r="F70" s="111" t="s">
        <v>675</v>
      </c>
      <c r="G70" s="111" t="s">
        <v>646</v>
      </c>
      <c r="H70" s="111" t="s">
        <v>384</v>
      </c>
      <c r="I70" s="100" t="s">
        <v>464</v>
      </c>
      <c r="J70" s="111" t="s">
        <v>370</v>
      </c>
      <c r="K70" s="101">
        <v>0.4</v>
      </c>
      <c r="L70" s="101">
        <v>0.4</v>
      </c>
      <c r="M70" s="102">
        <v>0</v>
      </c>
      <c r="N70" s="101">
        <v>0.6</v>
      </c>
      <c r="O70" s="101">
        <v>0.4</v>
      </c>
      <c r="P70" s="103">
        <f t="shared" si="37"/>
        <v>1.7999999999999998</v>
      </c>
      <c r="Q70" s="104" t="str">
        <f t="shared" si="36"/>
        <v>BASSA</v>
      </c>
      <c r="R70" s="122" t="s">
        <v>80</v>
      </c>
      <c r="S70" s="104" t="str">
        <f t="shared" si="38"/>
        <v>MEDIO</v>
      </c>
      <c r="T70" s="106">
        <v>0.6</v>
      </c>
      <c r="U70" s="106">
        <v>0.6</v>
      </c>
      <c r="V70" s="106">
        <v>0.4</v>
      </c>
      <c r="W70" s="106">
        <v>0.8</v>
      </c>
      <c r="X70" s="106">
        <v>0.8</v>
      </c>
      <c r="Y70" s="103">
        <f t="shared" si="39"/>
        <v>3.2</v>
      </c>
      <c r="Z70" s="107" t="str">
        <f t="shared" si="40"/>
        <v>ALTO</v>
      </c>
      <c r="AA70" s="104" t="str">
        <f t="shared" si="41"/>
        <v>BASSO</v>
      </c>
      <c r="AB70" s="101" t="s">
        <v>329</v>
      </c>
      <c r="AC70" s="102" t="s">
        <v>539</v>
      </c>
      <c r="AD70" s="120" t="s">
        <v>477</v>
      </c>
    </row>
    <row r="71" spans="1:30" s="109" customFormat="1" ht="288" x14ac:dyDescent="0.35">
      <c r="A71" s="153">
        <v>65</v>
      </c>
      <c r="B71" s="111" t="s">
        <v>266</v>
      </c>
      <c r="C71" s="102" t="s">
        <v>70</v>
      </c>
      <c r="D71" s="111" t="s">
        <v>512</v>
      </c>
      <c r="E71" s="110" t="s">
        <v>555</v>
      </c>
      <c r="F71" s="111" t="s">
        <v>634</v>
      </c>
      <c r="G71" s="111"/>
      <c r="H71" s="111" t="s">
        <v>384</v>
      </c>
      <c r="I71" s="100" t="s">
        <v>464</v>
      </c>
      <c r="J71" s="111" t="s">
        <v>496</v>
      </c>
      <c r="K71" s="101">
        <v>0.4</v>
      </c>
      <c r="L71" s="101">
        <v>0.6</v>
      </c>
      <c r="M71" s="102">
        <v>0</v>
      </c>
      <c r="N71" s="101">
        <v>0.6</v>
      </c>
      <c r="O71" s="101">
        <v>0.4</v>
      </c>
      <c r="P71" s="103">
        <f t="shared" si="37"/>
        <v>2</v>
      </c>
      <c r="Q71" s="104" t="str">
        <f t="shared" si="36"/>
        <v>BASSA</v>
      </c>
      <c r="R71" s="122" t="s">
        <v>80</v>
      </c>
      <c r="S71" s="104" t="str">
        <f t="shared" si="38"/>
        <v>MEDIO</v>
      </c>
      <c r="T71" s="106">
        <v>0.6</v>
      </c>
      <c r="U71" s="106">
        <v>0.6</v>
      </c>
      <c r="V71" s="106">
        <v>0.4</v>
      </c>
      <c r="W71" s="106">
        <v>0.8</v>
      </c>
      <c r="X71" s="106">
        <v>0.8</v>
      </c>
      <c r="Y71" s="103">
        <f t="shared" si="39"/>
        <v>3.2</v>
      </c>
      <c r="Z71" s="107" t="str">
        <f t="shared" si="40"/>
        <v>ALTO</v>
      </c>
      <c r="AA71" s="104" t="str">
        <f t="shared" si="41"/>
        <v>BASSO</v>
      </c>
      <c r="AB71" s="101" t="s">
        <v>329</v>
      </c>
      <c r="AC71" s="102" t="s">
        <v>539</v>
      </c>
      <c r="AD71" s="120" t="s">
        <v>477</v>
      </c>
    </row>
    <row r="72" spans="1:30" s="109" customFormat="1" ht="408" x14ac:dyDescent="0.35">
      <c r="A72" s="153">
        <v>66</v>
      </c>
      <c r="B72" s="111" t="s">
        <v>266</v>
      </c>
      <c r="C72" s="102" t="s">
        <v>70</v>
      </c>
      <c r="D72" s="111" t="s">
        <v>514</v>
      </c>
      <c r="E72" s="111" t="s">
        <v>241</v>
      </c>
      <c r="F72" s="100" t="s">
        <v>683</v>
      </c>
      <c r="G72" s="100" t="s">
        <v>591</v>
      </c>
      <c r="H72" s="111" t="s">
        <v>352</v>
      </c>
      <c r="I72" s="100" t="s">
        <v>469</v>
      </c>
      <c r="J72" s="111" t="s">
        <v>71</v>
      </c>
      <c r="K72" s="101">
        <v>0.4</v>
      </c>
      <c r="L72" s="101">
        <v>0.8</v>
      </c>
      <c r="M72" s="102">
        <v>0</v>
      </c>
      <c r="N72" s="101">
        <v>0.2</v>
      </c>
      <c r="O72" s="101">
        <v>0.4</v>
      </c>
      <c r="P72" s="103">
        <f t="shared" si="37"/>
        <v>1.8000000000000003</v>
      </c>
      <c r="Q72" s="104" t="str">
        <f t="shared" si="36"/>
        <v>BASSA</v>
      </c>
      <c r="R72" s="122" t="s">
        <v>78</v>
      </c>
      <c r="S72" s="104" t="str">
        <f t="shared" si="38"/>
        <v>BASSO</v>
      </c>
      <c r="T72" s="106">
        <v>0.6</v>
      </c>
      <c r="U72" s="106">
        <v>0.6</v>
      </c>
      <c r="V72" s="106">
        <v>0.4</v>
      </c>
      <c r="W72" s="106">
        <v>0.8</v>
      </c>
      <c r="X72" s="106">
        <v>0.6</v>
      </c>
      <c r="Y72" s="103">
        <f t="shared" si="39"/>
        <v>3.0000000000000004</v>
      </c>
      <c r="Z72" s="107" t="str">
        <f t="shared" si="40"/>
        <v>MEDIO</v>
      </c>
      <c r="AA72" s="104" t="str">
        <f t="shared" si="41"/>
        <v>MOLTO BASSO</v>
      </c>
      <c r="AB72" s="102" t="s">
        <v>20</v>
      </c>
      <c r="AC72" s="101" t="s">
        <v>506</v>
      </c>
      <c r="AD72" s="120" t="s">
        <v>477</v>
      </c>
    </row>
    <row r="73" spans="1:30" s="109" customFormat="1" ht="166.5" customHeight="1" x14ac:dyDescent="0.35">
      <c r="A73" s="153">
        <v>67</v>
      </c>
      <c r="B73" s="111" t="s">
        <v>266</v>
      </c>
      <c r="C73" s="102" t="s">
        <v>70</v>
      </c>
      <c r="D73" s="111" t="s">
        <v>414</v>
      </c>
      <c r="E73" s="111" t="s">
        <v>243</v>
      </c>
      <c r="F73" s="187" t="s">
        <v>640</v>
      </c>
      <c r="G73" s="100" t="s">
        <v>579</v>
      </c>
      <c r="H73" s="111" t="s">
        <v>352</v>
      </c>
      <c r="I73" s="111"/>
      <c r="J73" s="111" t="s">
        <v>594</v>
      </c>
      <c r="K73" s="101">
        <v>0.2</v>
      </c>
      <c r="L73" s="101">
        <v>0.8</v>
      </c>
      <c r="M73" s="102">
        <v>0</v>
      </c>
      <c r="N73" s="101">
        <v>0.4</v>
      </c>
      <c r="O73" s="101">
        <v>0.4</v>
      </c>
      <c r="P73" s="103">
        <f t="shared" si="37"/>
        <v>1.7999999999999998</v>
      </c>
      <c r="Q73" s="104" t="str">
        <f t="shared" si="36"/>
        <v>BASSA</v>
      </c>
      <c r="R73" s="122" t="s">
        <v>78</v>
      </c>
      <c r="S73" s="104" t="str">
        <f t="shared" si="38"/>
        <v>BASSO</v>
      </c>
      <c r="T73" s="106">
        <v>0.6</v>
      </c>
      <c r="U73" s="106">
        <v>0.6</v>
      </c>
      <c r="V73" s="106">
        <v>0.4</v>
      </c>
      <c r="W73" s="106">
        <v>0.4</v>
      </c>
      <c r="X73" s="106">
        <v>0.6</v>
      </c>
      <c r="Y73" s="103">
        <f t="shared" si="39"/>
        <v>2.6</v>
      </c>
      <c r="Z73" s="107" t="str">
        <f t="shared" si="40"/>
        <v>MEDIO</v>
      </c>
      <c r="AA73" s="104" t="str">
        <f t="shared" si="41"/>
        <v>MOLTO BASSO</v>
      </c>
      <c r="AB73" s="102" t="s">
        <v>20</v>
      </c>
      <c r="AC73" s="101" t="s">
        <v>506</v>
      </c>
      <c r="AD73" s="120" t="s">
        <v>477</v>
      </c>
    </row>
    <row r="74" spans="1:30" s="108" customFormat="1" ht="172.5" customHeight="1" x14ac:dyDescent="0.35">
      <c r="A74" s="153">
        <v>68</v>
      </c>
      <c r="B74" s="111" t="s">
        <v>266</v>
      </c>
      <c r="C74" s="102" t="s">
        <v>70</v>
      </c>
      <c r="D74" s="111" t="s">
        <v>414</v>
      </c>
      <c r="E74" s="111" t="s">
        <v>242</v>
      </c>
      <c r="F74" s="100" t="s">
        <v>683</v>
      </c>
      <c r="G74" s="100" t="s">
        <v>591</v>
      </c>
      <c r="H74" s="111" t="s">
        <v>352</v>
      </c>
      <c r="I74" s="111"/>
      <c r="J74" s="111" t="s">
        <v>596</v>
      </c>
      <c r="K74" s="101">
        <v>0.6</v>
      </c>
      <c r="L74" s="101">
        <v>1</v>
      </c>
      <c r="M74" s="102">
        <v>0</v>
      </c>
      <c r="N74" s="101">
        <v>0.8</v>
      </c>
      <c r="O74" s="101">
        <v>0.4</v>
      </c>
      <c r="P74" s="103">
        <f t="shared" si="37"/>
        <v>2.8000000000000003</v>
      </c>
      <c r="Q74" s="104" t="str">
        <f t="shared" si="36"/>
        <v>MEDIA</v>
      </c>
      <c r="R74" s="122" t="s">
        <v>78</v>
      </c>
      <c r="S74" s="104" t="str">
        <f t="shared" si="38"/>
        <v>MEDIO</v>
      </c>
      <c r="T74" s="106">
        <v>0.6</v>
      </c>
      <c r="U74" s="106">
        <v>0.6</v>
      </c>
      <c r="V74" s="106">
        <v>0.4</v>
      </c>
      <c r="W74" s="106">
        <v>0.8</v>
      </c>
      <c r="X74" s="106">
        <v>0.6</v>
      </c>
      <c r="Y74" s="103">
        <f t="shared" si="39"/>
        <v>3.0000000000000004</v>
      </c>
      <c r="Z74" s="107" t="str">
        <f t="shared" si="40"/>
        <v>MEDIO</v>
      </c>
      <c r="AA74" s="104" t="str">
        <f t="shared" si="41"/>
        <v>BASSO</v>
      </c>
      <c r="AB74" s="102" t="s">
        <v>18</v>
      </c>
      <c r="AC74" s="101" t="s">
        <v>506</v>
      </c>
      <c r="AD74" s="120" t="s">
        <v>19</v>
      </c>
    </row>
    <row r="75" spans="1:30" s="108" customFormat="1" ht="264" x14ac:dyDescent="0.35">
      <c r="A75" s="153">
        <v>69</v>
      </c>
      <c r="B75" s="100" t="s">
        <v>266</v>
      </c>
      <c r="C75" s="101" t="s">
        <v>70</v>
      </c>
      <c r="D75" s="100" t="s">
        <v>415</v>
      </c>
      <c r="E75" s="100" t="s">
        <v>468</v>
      </c>
      <c r="F75" s="187" t="s">
        <v>640</v>
      </c>
      <c r="G75" s="100" t="s">
        <v>579</v>
      </c>
      <c r="H75" s="100" t="s">
        <v>352</v>
      </c>
      <c r="I75" s="100"/>
      <c r="J75" s="100" t="s">
        <v>599</v>
      </c>
      <c r="K75" s="101">
        <v>0.4</v>
      </c>
      <c r="L75" s="101">
        <v>0.6</v>
      </c>
      <c r="M75" s="102">
        <v>0</v>
      </c>
      <c r="N75" s="101">
        <v>0.2</v>
      </c>
      <c r="O75" s="101">
        <v>0.4</v>
      </c>
      <c r="P75" s="103">
        <f t="shared" si="37"/>
        <v>1.6</v>
      </c>
      <c r="Q75" s="104" t="str">
        <f t="shared" si="36"/>
        <v>BASSA</v>
      </c>
      <c r="R75" s="105" t="s">
        <v>78</v>
      </c>
      <c r="S75" s="104" t="str">
        <f t="shared" si="38"/>
        <v>BASSO</v>
      </c>
      <c r="T75" s="106">
        <v>0.6</v>
      </c>
      <c r="U75" s="106">
        <v>0.6</v>
      </c>
      <c r="V75" s="106">
        <v>0.4</v>
      </c>
      <c r="W75" s="106">
        <v>0.4</v>
      </c>
      <c r="X75" s="106">
        <v>0.6</v>
      </c>
      <c r="Y75" s="103">
        <f t="shared" si="39"/>
        <v>2.6</v>
      </c>
      <c r="Z75" s="107" t="str">
        <f t="shared" si="40"/>
        <v>MEDIO</v>
      </c>
      <c r="AA75" s="104" t="str">
        <f t="shared" si="41"/>
        <v>MOLTO BASSO</v>
      </c>
      <c r="AB75" s="101" t="s">
        <v>20</v>
      </c>
      <c r="AC75" s="101" t="s">
        <v>506</v>
      </c>
      <c r="AD75" s="120" t="s">
        <v>477</v>
      </c>
    </row>
    <row r="76" spans="1:30" s="109" customFormat="1" ht="216" customHeight="1" x14ac:dyDescent="0.35">
      <c r="A76" s="153">
        <v>70</v>
      </c>
      <c r="B76" s="100" t="s">
        <v>266</v>
      </c>
      <c r="C76" s="101" t="s">
        <v>70</v>
      </c>
      <c r="D76" s="100" t="s">
        <v>415</v>
      </c>
      <c r="E76" s="100" t="s">
        <v>244</v>
      </c>
      <c r="F76" s="100" t="s">
        <v>675</v>
      </c>
      <c r="G76" s="100" t="s">
        <v>646</v>
      </c>
      <c r="H76" s="100" t="s">
        <v>352</v>
      </c>
      <c r="I76" s="100"/>
      <c r="J76" s="100" t="s">
        <v>598</v>
      </c>
      <c r="K76" s="101">
        <v>0.6</v>
      </c>
      <c r="L76" s="101">
        <v>1</v>
      </c>
      <c r="M76" s="102">
        <v>0</v>
      </c>
      <c r="N76" s="101">
        <v>0.8</v>
      </c>
      <c r="O76" s="101">
        <v>0.4</v>
      </c>
      <c r="P76" s="103">
        <f t="shared" si="37"/>
        <v>2.8000000000000003</v>
      </c>
      <c r="Q76" s="104" t="str">
        <f t="shared" si="36"/>
        <v>MEDIA</v>
      </c>
      <c r="R76" s="105" t="s">
        <v>78</v>
      </c>
      <c r="S76" s="104" t="str">
        <f t="shared" si="38"/>
        <v>MEDIO</v>
      </c>
      <c r="T76" s="106">
        <v>0.6</v>
      </c>
      <c r="U76" s="106">
        <v>0.6</v>
      </c>
      <c r="V76" s="106">
        <v>0.4</v>
      </c>
      <c r="W76" s="106">
        <v>0.8</v>
      </c>
      <c r="X76" s="106">
        <v>0.6</v>
      </c>
      <c r="Y76" s="103">
        <f t="shared" si="39"/>
        <v>3.0000000000000004</v>
      </c>
      <c r="Z76" s="107" t="str">
        <f t="shared" si="40"/>
        <v>MEDIO</v>
      </c>
      <c r="AA76" s="104" t="str">
        <f t="shared" si="41"/>
        <v>BASSO</v>
      </c>
      <c r="AB76" s="101" t="s">
        <v>329</v>
      </c>
      <c r="AC76" s="101" t="s">
        <v>506</v>
      </c>
      <c r="AD76" s="120" t="s">
        <v>19</v>
      </c>
    </row>
    <row r="77" spans="1:30" s="109" customFormat="1" ht="360" x14ac:dyDescent="0.35">
      <c r="A77" s="153">
        <v>71</v>
      </c>
      <c r="B77" s="100" t="s">
        <v>266</v>
      </c>
      <c r="C77" s="101" t="s">
        <v>70</v>
      </c>
      <c r="D77" s="111" t="s">
        <v>416</v>
      </c>
      <c r="E77" s="100" t="s">
        <v>262</v>
      </c>
      <c r="F77" s="100" t="s">
        <v>673</v>
      </c>
      <c r="G77" s="100" t="s">
        <v>591</v>
      </c>
      <c r="H77" s="100" t="s">
        <v>352</v>
      </c>
      <c r="I77" s="100"/>
      <c r="J77" s="100" t="s">
        <v>131</v>
      </c>
      <c r="K77" s="101">
        <v>0.4</v>
      </c>
      <c r="L77" s="101">
        <v>0.8</v>
      </c>
      <c r="M77" s="102">
        <v>0</v>
      </c>
      <c r="N77" s="101">
        <v>0.6</v>
      </c>
      <c r="O77" s="101">
        <v>0.4</v>
      </c>
      <c r="P77" s="103">
        <f t="shared" si="37"/>
        <v>2.2000000000000002</v>
      </c>
      <c r="Q77" s="104" t="str">
        <f t="shared" si="36"/>
        <v>MEDIA</v>
      </c>
      <c r="R77" s="105" t="s">
        <v>78</v>
      </c>
      <c r="S77" s="104" t="str">
        <f t="shared" si="38"/>
        <v>MEDIO</v>
      </c>
      <c r="T77" s="106">
        <v>0.6</v>
      </c>
      <c r="U77" s="106">
        <v>0.6</v>
      </c>
      <c r="V77" s="106">
        <v>0.4</v>
      </c>
      <c r="W77" s="106">
        <v>0.8</v>
      </c>
      <c r="X77" s="106">
        <v>0.6</v>
      </c>
      <c r="Y77" s="103">
        <f t="shared" si="39"/>
        <v>3.0000000000000004</v>
      </c>
      <c r="Z77" s="107" t="str">
        <f t="shared" si="40"/>
        <v>MEDIO</v>
      </c>
      <c r="AA77" s="104" t="str">
        <f t="shared" si="41"/>
        <v>BASSO</v>
      </c>
      <c r="AB77" s="101" t="s">
        <v>20</v>
      </c>
      <c r="AC77" s="101" t="s">
        <v>506</v>
      </c>
      <c r="AD77" s="120" t="s">
        <v>19</v>
      </c>
    </row>
    <row r="78" spans="1:30" s="108" customFormat="1" ht="336" x14ac:dyDescent="0.35">
      <c r="A78" s="153">
        <v>72</v>
      </c>
      <c r="B78" s="100" t="s">
        <v>266</v>
      </c>
      <c r="C78" s="101" t="s">
        <v>70</v>
      </c>
      <c r="D78" s="111" t="s">
        <v>416</v>
      </c>
      <c r="E78" s="100" t="s">
        <v>261</v>
      </c>
      <c r="F78" s="100" t="s">
        <v>683</v>
      </c>
      <c r="G78" s="100" t="s">
        <v>591</v>
      </c>
      <c r="H78" s="100" t="s">
        <v>352</v>
      </c>
      <c r="I78" s="100"/>
      <c r="J78" s="100" t="s">
        <v>260</v>
      </c>
      <c r="K78" s="101">
        <v>0.6</v>
      </c>
      <c r="L78" s="101">
        <v>1</v>
      </c>
      <c r="M78" s="102">
        <v>0</v>
      </c>
      <c r="N78" s="101">
        <v>0.8</v>
      </c>
      <c r="O78" s="101">
        <v>0.4</v>
      </c>
      <c r="P78" s="103">
        <f t="shared" si="37"/>
        <v>2.8000000000000003</v>
      </c>
      <c r="Q78" s="104" t="str">
        <f t="shared" si="36"/>
        <v>MEDIA</v>
      </c>
      <c r="R78" s="105" t="s">
        <v>78</v>
      </c>
      <c r="S78" s="104" t="str">
        <f t="shared" si="38"/>
        <v>MEDIO</v>
      </c>
      <c r="T78" s="106">
        <v>0.6</v>
      </c>
      <c r="U78" s="106">
        <v>0.6</v>
      </c>
      <c r="V78" s="106">
        <v>0.4</v>
      </c>
      <c r="W78" s="106">
        <v>0.8</v>
      </c>
      <c r="X78" s="106">
        <v>0.6</v>
      </c>
      <c r="Y78" s="103">
        <f t="shared" si="39"/>
        <v>3.0000000000000004</v>
      </c>
      <c r="Z78" s="107" t="str">
        <f t="shared" si="40"/>
        <v>MEDIO</v>
      </c>
      <c r="AA78" s="104" t="str">
        <f t="shared" si="41"/>
        <v>BASSO</v>
      </c>
      <c r="AB78" s="101" t="s">
        <v>18</v>
      </c>
      <c r="AC78" s="101" t="s">
        <v>506</v>
      </c>
      <c r="AD78" s="120" t="s">
        <v>19</v>
      </c>
    </row>
    <row r="79" spans="1:30" s="109" customFormat="1" ht="409.5" x14ac:dyDescent="0.35">
      <c r="A79" s="153">
        <v>73</v>
      </c>
      <c r="B79" s="100" t="s">
        <v>266</v>
      </c>
      <c r="C79" s="101" t="s">
        <v>70</v>
      </c>
      <c r="D79" s="100" t="s">
        <v>420</v>
      </c>
      <c r="E79" s="100" t="s">
        <v>259</v>
      </c>
      <c r="F79" s="100" t="s">
        <v>685</v>
      </c>
      <c r="G79" s="100"/>
      <c r="H79" s="100" t="s">
        <v>345</v>
      </c>
      <c r="I79" s="100"/>
      <c r="J79" s="100" t="s">
        <v>383</v>
      </c>
      <c r="K79" s="101">
        <v>0.4</v>
      </c>
      <c r="L79" s="101">
        <v>0.6</v>
      </c>
      <c r="M79" s="102">
        <v>0</v>
      </c>
      <c r="N79" s="101">
        <v>0.8</v>
      </c>
      <c r="O79" s="101">
        <v>0.2</v>
      </c>
      <c r="P79" s="103">
        <f t="shared" si="37"/>
        <v>2</v>
      </c>
      <c r="Q79" s="104" t="str">
        <f t="shared" si="36"/>
        <v>BASSA</v>
      </c>
      <c r="R79" s="105" t="s">
        <v>78</v>
      </c>
      <c r="S79" s="104" t="str">
        <f t="shared" si="38"/>
        <v>BASSO</v>
      </c>
      <c r="T79" s="106">
        <v>0.6</v>
      </c>
      <c r="U79" s="106">
        <v>0.4</v>
      </c>
      <c r="V79" s="106">
        <v>0.4</v>
      </c>
      <c r="W79" s="106">
        <v>0.8</v>
      </c>
      <c r="X79" s="106">
        <v>0.4</v>
      </c>
      <c r="Y79" s="103">
        <f t="shared" si="39"/>
        <v>2.6</v>
      </c>
      <c r="Z79" s="107" t="str">
        <f t="shared" si="40"/>
        <v>MEDIO</v>
      </c>
      <c r="AA79" s="104" t="str">
        <f t="shared" si="41"/>
        <v>MOLTO BASSO</v>
      </c>
      <c r="AB79" s="101" t="s">
        <v>18</v>
      </c>
      <c r="AC79" s="102" t="s">
        <v>542</v>
      </c>
      <c r="AD79" s="120" t="s">
        <v>477</v>
      </c>
    </row>
    <row r="80" spans="1:30" s="109" customFormat="1" ht="216" x14ac:dyDescent="0.35">
      <c r="A80" s="153">
        <v>74</v>
      </c>
      <c r="B80" s="100" t="s">
        <v>267</v>
      </c>
      <c r="C80" s="101" t="s">
        <v>72</v>
      </c>
      <c r="D80" s="100" t="s">
        <v>401</v>
      </c>
      <c r="E80" s="100" t="s">
        <v>251</v>
      </c>
      <c r="F80" s="110" t="s">
        <v>632</v>
      </c>
      <c r="G80" s="111" t="s">
        <v>581</v>
      </c>
      <c r="H80" s="100" t="s">
        <v>693</v>
      </c>
      <c r="I80" s="100"/>
      <c r="J80" s="100" t="s">
        <v>254</v>
      </c>
      <c r="K80" s="101">
        <v>0.6</v>
      </c>
      <c r="L80" s="101">
        <v>0.4</v>
      </c>
      <c r="M80" s="102">
        <v>0</v>
      </c>
      <c r="N80" s="101">
        <v>0.8</v>
      </c>
      <c r="O80" s="101">
        <v>0.4</v>
      </c>
      <c r="P80" s="103">
        <f t="shared" si="37"/>
        <v>2.2000000000000002</v>
      </c>
      <c r="Q80" s="104" t="str">
        <f t="shared" si="36"/>
        <v>MEDIA</v>
      </c>
      <c r="R80" s="105" t="s">
        <v>78</v>
      </c>
      <c r="S80" s="104" t="str">
        <f t="shared" si="38"/>
        <v>MEDIO</v>
      </c>
      <c r="T80" s="106">
        <v>0.4</v>
      </c>
      <c r="U80" s="106">
        <v>0.4</v>
      </c>
      <c r="V80" s="106">
        <v>0.4</v>
      </c>
      <c r="W80" s="106">
        <v>0.8</v>
      </c>
      <c r="X80" s="106">
        <v>0.6</v>
      </c>
      <c r="Y80" s="103">
        <f t="shared" si="39"/>
        <v>2.6</v>
      </c>
      <c r="Z80" s="107" t="str">
        <f t="shared" si="40"/>
        <v>MEDIO</v>
      </c>
      <c r="AA80" s="104" t="str">
        <f t="shared" si="41"/>
        <v>BASSO</v>
      </c>
      <c r="AB80" s="101" t="s">
        <v>18</v>
      </c>
      <c r="AC80" s="102" t="s">
        <v>545</v>
      </c>
      <c r="AD80" s="120" t="s">
        <v>19</v>
      </c>
    </row>
    <row r="81" spans="1:36" s="109" customFormat="1" ht="192" x14ac:dyDescent="0.35">
      <c r="A81" s="153">
        <v>75</v>
      </c>
      <c r="B81" s="100" t="s">
        <v>267</v>
      </c>
      <c r="C81" s="101" t="s">
        <v>72</v>
      </c>
      <c r="D81" s="100" t="s">
        <v>73</v>
      </c>
      <c r="E81" s="100" t="s">
        <v>391</v>
      </c>
      <c r="F81" s="110" t="s">
        <v>632</v>
      </c>
      <c r="G81" s="111" t="s">
        <v>581</v>
      </c>
      <c r="H81" s="100" t="s">
        <v>693</v>
      </c>
      <c r="I81" s="100"/>
      <c r="J81" s="100" t="s">
        <v>253</v>
      </c>
      <c r="K81" s="101">
        <v>0.2</v>
      </c>
      <c r="L81" s="101">
        <v>0.4</v>
      </c>
      <c r="M81" s="102">
        <v>0</v>
      </c>
      <c r="N81" s="101">
        <v>0.8</v>
      </c>
      <c r="O81" s="101">
        <v>0.4</v>
      </c>
      <c r="P81" s="103">
        <f t="shared" si="37"/>
        <v>1.8000000000000003</v>
      </c>
      <c r="Q81" s="104" t="str">
        <f t="shared" si="36"/>
        <v>BASSA</v>
      </c>
      <c r="R81" s="105" t="s">
        <v>78</v>
      </c>
      <c r="S81" s="104" t="str">
        <f t="shared" si="38"/>
        <v>BASSO</v>
      </c>
      <c r="T81" s="106">
        <v>0.4</v>
      </c>
      <c r="U81" s="106">
        <v>0.4</v>
      </c>
      <c r="V81" s="106">
        <v>0.4</v>
      </c>
      <c r="W81" s="106">
        <v>0.8</v>
      </c>
      <c r="X81" s="106">
        <v>0.6</v>
      </c>
      <c r="Y81" s="103">
        <f t="shared" si="39"/>
        <v>2.6</v>
      </c>
      <c r="Z81" s="107" t="str">
        <f t="shared" si="40"/>
        <v>MEDIO</v>
      </c>
      <c r="AA81" s="104" t="str">
        <f t="shared" si="41"/>
        <v>MOLTO BASSO</v>
      </c>
      <c r="AB81" s="101" t="s">
        <v>18</v>
      </c>
      <c r="AC81" s="102" t="s">
        <v>545</v>
      </c>
      <c r="AD81" s="120" t="s">
        <v>477</v>
      </c>
    </row>
    <row r="82" spans="1:36" s="109" customFormat="1" ht="310.5" customHeight="1" x14ac:dyDescent="0.35">
      <c r="A82" s="153">
        <v>76</v>
      </c>
      <c r="B82" s="100" t="s">
        <v>267</v>
      </c>
      <c r="C82" s="101" t="s">
        <v>72</v>
      </c>
      <c r="D82" s="100" t="s">
        <v>489</v>
      </c>
      <c r="E82" s="100" t="s">
        <v>252</v>
      </c>
      <c r="F82" s="110" t="s">
        <v>632</v>
      </c>
      <c r="G82" s="111" t="s">
        <v>581</v>
      </c>
      <c r="H82" s="100" t="s">
        <v>693</v>
      </c>
      <c r="I82" s="100"/>
      <c r="J82" s="100" t="s">
        <v>388</v>
      </c>
      <c r="K82" s="101">
        <v>0.6</v>
      </c>
      <c r="L82" s="101">
        <v>0.4</v>
      </c>
      <c r="M82" s="102">
        <v>0</v>
      </c>
      <c r="N82" s="101">
        <v>0.8</v>
      </c>
      <c r="O82" s="101">
        <v>0.4</v>
      </c>
      <c r="P82" s="103">
        <f t="shared" si="37"/>
        <v>2.2000000000000002</v>
      </c>
      <c r="Q82" s="104" t="str">
        <f t="shared" si="36"/>
        <v>MEDIA</v>
      </c>
      <c r="R82" s="105" t="s">
        <v>78</v>
      </c>
      <c r="S82" s="104" t="str">
        <f t="shared" si="38"/>
        <v>MEDIO</v>
      </c>
      <c r="T82" s="106">
        <v>0.4</v>
      </c>
      <c r="U82" s="106">
        <v>0.4</v>
      </c>
      <c r="V82" s="106">
        <v>0.4</v>
      </c>
      <c r="W82" s="106">
        <v>0.8</v>
      </c>
      <c r="X82" s="106">
        <v>0.6</v>
      </c>
      <c r="Y82" s="103">
        <f t="shared" si="39"/>
        <v>2.6</v>
      </c>
      <c r="Z82" s="107" t="str">
        <f t="shared" si="40"/>
        <v>MEDIO</v>
      </c>
      <c r="AA82" s="104" t="str">
        <f t="shared" si="41"/>
        <v>BASSO</v>
      </c>
      <c r="AB82" s="101" t="s">
        <v>18</v>
      </c>
      <c r="AC82" s="102" t="s">
        <v>545</v>
      </c>
      <c r="AD82" s="120" t="s">
        <v>19</v>
      </c>
      <c r="AE82" s="124"/>
      <c r="AF82" s="125"/>
      <c r="AG82" s="126"/>
      <c r="AH82" s="124"/>
      <c r="AI82" s="124"/>
      <c r="AJ82" s="127"/>
    </row>
    <row r="83" spans="1:36" s="109" customFormat="1" ht="310.5" customHeight="1" x14ac:dyDescent="0.35">
      <c r="A83" s="153"/>
      <c r="B83" s="111" t="s">
        <v>764</v>
      </c>
      <c r="C83" s="101" t="s">
        <v>765</v>
      </c>
      <c r="D83" s="100" t="s">
        <v>766</v>
      </c>
      <c r="E83" s="100" t="s">
        <v>767</v>
      </c>
      <c r="F83" s="110" t="s">
        <v>632</v>
      </c>
      <c r="G83" s="111" t="s">
        <v>581</v>
      </c>
      <c r="H83" s="100" t="s">
        <v>693</v>
      </c>
      <c r="I83" s="100"/>
      <c r="J83" s="100" t="s">
        <v>388</v>
      </c>
      <c r="K83" s="101"/>
      <c r="L83" s="101"/>
      <c r="M83" s="102"/>
      <c r="N83" s="101"/>
      <c r="O83" s="101"/>
      <c r="P83" s="103"/>
      <c r="Q83" s="104"/>
      <c r="R83" s="105"/>
      <c r="S83" s="104"/>
      <c r="T83" s="106"/>
      <c r="U83" s="106"/>
      <c r="V83" s="106"/>
      <c r="W83" s="106"/>
      <c r="X83" s="106"/>
      <c r="Y83" s="103"/>
      <c r="Z83" s="107"/>
      <c r="AA83" s="104"/>
      <c r="AB83" s="101"/>
      <c r="AC83" s="102"/>
      <c r="AD83" s="120"/>
      <c r="AE83" s="124"/>
      <c r="AF83" s="125"/>
      <c r="AG83" s="126"/>
      <c r="AH83" s="124"/>
      <c r="AI83" s="124"/>
      <c r="AJ83" s="127"/>
    </row>
    <row r="84" spans="1:36" s="109" customFormat="1" ht="354" customHeight="1" x14ac:dyDescent="0.35">
      <c r="A84" s="153"/>
      <c r="B84" s="111" t="s">
        <v>764</v>
      </c>
      <c r="C84" s="101" t="s">
        <v>765</v>
      </c>
      <c r="D84" s="100" t="s">
        <v>768</v>
      </c>
      <c r="E84" s="100" t="s">
        <v>769</v>
      </c>
      <c r="F84" s="110" t="s">
        <v>632</v>
      </c>
      <c r="G84" s="111" t="s">
        <v>581</v>
      </c>
      <c r="H84" s="100" t="s">
        <v>693</v>
      </c>
      <c r="I84" s="100"/>
      <c r="J84" s="100" t="s">
        <v>388</v>
      </c>
      <c r="K84" s="101"/>
      <c r="L84" s="101"/>
      <c r="M84" s="102"/>
      <c r="N84" s="101"/>
      <c r="O84" s="101"/>
      <c r="P84" s="103"/>
      <c r="Q84" s="104"/>
      <c r="R84" s="105"/>
      <c r="S84" s="104"/>
      <c r="T84" s="106"/>
      <c r="U84" s="106"/>
      <c r="V84" s="106"/>
      <c r="W84" s="106"/>
      <c r="X84" s="106"/>
      <c r="Y84" s="103"/>
      <c r="Z84" s="107"/>
      <c r="AA84" s="104"/>
      <c r="AB84" s="101"/>
      <c r="AC84" s="102"/>
      <c r="AD84" s="120"/>
      <c r="AE84" s="124"/>
      <c r="AF84" s="125"/>
      <c r="AG84" s="126"/>
      <c r="AH84" s="124"/>
      <c r="AI84" s="124"/>
      <c r="AJ84" s="127"/>
    </row>
    <row r="85" spans="1:36" s="109" customFormat="1" ht="354" customHeight="1" x14ac:dyDescent="0.35">
      <c r="A85" s="153"/>
      <c r="B85" s="216" t="s">
        <v>764</v>
      </c>
      <c r="C85" s="101" t="s">
        <v>765</v>
      </c>
      <c r="D85" s="100" t="s">
        <v>770</v>
      </c>
      <c r="E85" s="100" t="s">
        <v>772</v>
      </c>
      <c r="F85" s="110" t="s">
        <v>632</v>
      </c>
      <c r="G85" s="111" t="s">
        <v>581</v>
      </c>
      <c r="H85" s="100" t="s">
        <v>693</v>
      </c>
      <c r="I85" s="100"/>
      <c r="J85" s="100" t="s">
        <v>773</v>
      </c>
      <c r="K85" s="101"/>
      <c r="L85" s="101"/>
      <c r="M85" s="102"/>
      <c r="N85" s="101"/>
      <c r="O85" s="101"/>
      <c r="P85" s="103"/>
      <c r="Q85" s="104"/>
      <c r="R85" s="105"/>
      <c r="S85" s="104"/>
      <c r="T85" s="106"/>
      <c r="U85" s="106"/>
      <c r="V85" s="106"/>
      <c r="W85" s="106"/>
      <c r="X85" s="106"/>
      <c r="Y85" s="103"/>
      <c r="Z85" s="107"/>
      <c r="AA85" s="104"/>
      <c r="AB85" s="101"/>
      <c r="AC85" s="102"/>
      <c r="AD85" s="120"/>
      <c r="AE85" s="124"/>
      <c r="AF85" s="125"/>
      <c r="AG85" s="126"/>
      <c r="AH85" s="124"/>
      <c r="AI85" s="124"/>
      <c r="AJ85" s="127"/>
    </row>
    <row r="86" spans="1:36" s="109" customFormat="1" ht="354" customHeight="1" x14ac:dyDescent="0.35">
      <c r="A86" s="153"/>
      <c r="B86" s="216" t="s">
        <v>764</v>
      </c>
      <c r="C86" s="101" t="s">
        <v>765</v>
      </c>
      <c r="D86" s="100" t="s">
        <v>774</v>
      </c>
      <c r="E86" s="100" t="s">
        <v>775</v>
      </c>
      <c r="F86" s="110" t="s">
        <v>632</v>
      </c>
      <c r="G86" s="111" t="s">
        <v>581</v>
      </c>
      <c r="H86" s="217"/>
      <c r="I86" s="100"/>
      <c r="J86" s="100" t="s">
        <v>777</v>
      </c>
      <c r="K86" s="101"/>
      <c r="L86" s="101"/>
      <c r="M86" s="102"/>
      <c r="N86" s="101"/>
      <c r="O86" s="101"/>
      <c r="P86" s="103"/>
      <c r="Q86" s="104"/>
      <c r="R86" s="105"/>
      <c r="S86" s="104"/>
      <c r="T86" s="106"/>
      <c r="U86" s="106"/>
      <c r="V86" s="106"/>
      <c r="W86" s="106"/>
      <c r="X86" s="106"/>
      <c r="Y86" s="103"/>
      <c r="Z86" s="107"/>
      <c r="AA86" s="104"/>
      <c r="AB86" s="101"/>
      <c r="AC86" s="102"/>
      <c r="AD86" s="120"/>
      <c r="AE86" s="124"/>
      <c r="AF86" s="125"/>
      <c r="AG86" s="126"/>
      <c r="AH86" s="124"/>
      <c r="AI86" s="124"/>
      <c r="AJ86" s="127"/>
    </row>
    <row r="87" spans="1:36" s="109" customFormat="1" ht="168" x14ac:dyDescent="0.35">
      <c r="A87" s="153">
        <v>77</v>
      </c>
      <c r="B87" s="100" t="s">
        <v>26</v>
      </c>
      <c r="C87" s="101">
        <v>25</v>
      </c>
      <c r="D87" s="100" t="s">
        <v>522</v>
      </c>
      <c r="E87"/>
      <c r="F87" s="100" t="s">
        <v>675</v>
      </c>
      <c r="G87" s="100" t="s">
        <v>43</v>
      </c>
      <c r="H87" s="182" t="s">
        <v>343</v>
      </c>
      <c r="I87" s="100"/>
      <c r="J87" s="100" t="s">
        <v>610</v>
      </c>
      <c r="K87" s="101">
        <v>0.6</v>
      </c>
      <c r="L87" s="101">
        <v>1</v>
      </c>
      <c r="M87" s="102">
        <v>0</v>
      </c>
      <c r="N87" s="101">
        <v>0.8</v>
      </c>
      <c r="O87" s="101">
        <v>0</v>
      </c>
      <c r="P87" s="103">
        <f t="shared" si="37"/>
        <v>2.4000000000000004</v>
      </c>
      <c r="Q87" s="104" t="str">
        <f t="shared" si="36"/>
        <v>MEDIA</v>
      </c>
      <c r="R87" s="143" t="s">
        <v>78</v>
      </c>
      <c r="S87" s="104" t="str">
        <f t="shared" si="38"/>
        <v>MEDIO</v>
      </c>
      <c r="T87" s="106">
        <v>1</v>
      </c>
      <c r="U87" s="106">
        <v>0.8</v>
      </c>
      <c r="V87" s="106">
        <v>0.6</v>
      </c>
      <c r="W87" s="106">
        <v>0.8</v>
      </c>
      <c r="X87" s="106">
        <v>0.8</v>
      </c>
      <c r="Y87" s="103">
        <f t="shared" si="39"/>
        <v>4</v>
      </c>
      <c r="Z87" s="107" t="str">
        <f t="shared" si="40"/>
        <v>ALTO</v>
      </c>
      <c r="AA87" s="104" t="str">
        <f t="shared" si="41"/>
        <v>BASSO</v>
      </c>
      <c r="AB87" s="101"/>
      <c r="AC87" s="101" t="s">
        <v>543</v>
      </c>
      <c r="AD87" s="120" t="s">
        <v>19</v>
      </c>
      <c r="AE87" s="124"/>
      <c r="AF87" s="125"/>
      <c r="AG87" s="126"/>
      <c r="AH87" s="124"/>
      <c r="AI87" s="124"/>
      <c r="AJ87" s="127"/>
    </row>
    <row r="88" spans="1:36" s="109" customFormat="1" ht="159" customHeight="1" x14ac:dyDescent="0.35">
      <c r="A88" s="153">
        <v>78</v>
      </c>
      <c r="B88" s="100" t="s">
        <v>561</v>
      </c>
      <c r="C88" s="100" t="s">
        <v>562</v>
      </c>
      <c r="D88" s="100" t="s">
        <v>563</v>
      </c>
      <c r="E88" t="s">
        <v>771</v>
      </c>
      <c r="F88" s="111" t="s">
        <v>682</v>
      </c>
      <c r="G88" s="100" t="s">
        <v>579</v>
      </c>
      <c r="H88" s="182" t="s">
        <v>352</v>
      </c>
      <c r="I88" s="100" t="s">
        <v>466</v>
      </c>
      <c r="J88" s="182" t="s">
        <v>612</v>
      </c>
      <c r="K88" s="101">
        <v>0.4</v>
      </c>
      <c r="L88" s="101">
        <v>0.2</v>
      </c>
      <c r="M88" s="102">
        <v>0</v>
      </c>
      <c r="N88" s="101">
        <v>0.2</v>
      </c>
      <c r="O88" s="101">
        <v>0.4</v>
      </c>
      <c r="P88" s="103">
        <f t="shared" ref="P88" si="42">+IF(K88&gt;=0,(SUM(K88:O88)),"")</f>
        <v>1.2000000000000002</v>
      </c>
      <c r="Q88" s="104" t="str">
        <f t="shared" ref="Q88" si="43">+IF(K88&lt;&gt;0,VLOOKUP(P88,probabilità,3),"")</f>
        <v>BASSA</v>
      </c>
      <c r="R88" s="143" t="s">
        <v>80</v>
      </c>
      <c r="S88" s="104" t="str">
        <f t="shared" ref="S88" si="44">IF(R88&lt;&gt;0,HLOOKUP(Q88,matrice_ixp,VLOOKUP(R88,matrice_ixp,2,FALSE),FALSE),"")</f>
        <v>MEDIO</v>
      </c>
      <c r="T88" s="106">
        <v>1</v>
      </c>
      <c r="U88" s="106">
        <v>0.4</v>
      </c>
      <c r="V88" s="106">
        <v>0.4</v>
      </c>
      <c r="W88" s="106">
        <v>0.8</v>
      </c>
      <c r="X88" s="106">
        <v>0.6</v>
      </c>
      <c r="Y88" s="103">
        <f t="shared" ref="Y88" si="45">+IF(T88&gt;=0,(SUM(T88:X88)),"")</f>
        <v>3.1999999999999997</v>
      </c>
      <c r="Z88" s="107" t="str">
        <f t="shared" ref="Z88:Z91" si="46">+IF(Y88&gt;=0,VLOOKUP(Y88,CTRL,3),"")</f>
        <v>ALTO</v>
      </c>
      <c r="AA88" s="104" t="str">
        <f t="shared" ref="AA88" si="47">+HLOOKUP(S88,matrice_cxr,VLOOKUP(Z88,matrice_cxr,2,FALSE),FALSE)</f>
        <v>BASSO</v>
      </c>
      <c r="AB88" s="101"/>
      <c r="AC88" s="101"/>
      <c r="AD88" s="120"/>
      <c r="AE88" s="124"/>
      <c r="AF88" s="125"/>
      <c r="AG88" s="126"/>
      <c r="AH88" s="124"/>
      <c r="AI88" s="124"/>
      <c r="AJ88" s="127"/>
    </row>
    <row r="89" spans="1:36" ht="149.25" customHeight="1" x14ac:dyDescent="0.25">
      <c r="A89" s="153">
        <v>79</v>
      </c>
      <c r="B89" s="100" t="s">
        <v>561</v>
      </c>
      <c r="C89" s="100" t="s">
        <v>562</v>
      </c>
      <c r="D89" s="100" t="s">
        <v>564</v>
      </c>
      <c r="E89" s="182" t="s">
        <v>600</v>
      </c>
      <c r="F89" s="111" t="s">
        <v>682</v>
      </c>
      <c r="G89" s="100" t="s">
        <v>579</v>
      </c>
      <c r="H89" s="182" t="s">
        <v>352</v>
      </c>
      <c r="I89" s="100" t="s">
        <v>609</v>
      </c>
      <c r="J89" s="182" t="s">
        <v>614</v>
      </c>
      <c r="K89" s="101">
        <v>0.4</v>
      </c>
      <c r="L89" s="101">
        <v>0.2</v>
      </c>
      <c r="M89" s="102">
        <v>0</v>
      </c>
      <c r="N89" s="101">
        <v>0.2</v>
      </c>
      <c r="O89" s="101">
        <v>0.4</v>
      </c>
      <c r="P89" s="103">
        <f t="shared" ref="P89:P95" si="48">+IF(K89&gt;=0,(SUM(K89:O89)),"")</f>
        <v>1.2000000000000002</v>
      </c>
      <c r="Q89" s="104" t="str">
        <f t="shared" ref="Q89:Q91" si="49">+IF(K89&lt;&gt;0,VLOOKUP(P89,probabilità,3),"")</f>
        <v>BASSA</v>
      </c>
      <c r="R89" s="143" t="s">
        <v>80</v>
      </c>
      <c r="S89" s="104" t="str">
        <f t="shared" ref="S89:S91" si="50">IF(R89&lt;&gt;0,HLOOKUP(Q89,matrice_ixp,VLOOKUP(R89,matrice_ixp,2,FALSE),FALSE),"")</f>
        <v>MEDIO</v>
      </c>
      <c r="T89" s="106">
        <v>0.4</v>
      </c>
      <c r="U89" s="106">
        <v>0.4</v>
      </c>
      <c r="V89" s="106">
        <v>0.4</v>
      </c>
      <c r="W89" s="106">
        <v>0.8</v>
      </c>
      <c r="X89" s="106">
        <v>0.6</v>
      </c>
      <c r="Y89" s="103">
        <f t="shared" ref="Y89:Y91" si="51">+IF(T89&gt;=0,(SUM(T89:X89)),"")</f>
        <v>2.6</v>
      </c>
      <c r="Z89" s="107" t="str">
        <f t="shared" si="46"/>
        <v>MEDIO</v>
      </c>
      <c r="AA89" s="104" t="str">
        <f t="shared" ref="AA89:AA91" si="52">+HLOOKUP(S89,matrice_cxr,VLOOKUP(Z89,matrice_cxr,2,FALSE),FALSE)</f>
        <v>BASSO</v>
      </c>
      <c r="AB89" s="101"/>
      <c r="AC89" s="101"/>
      <c r="AD89" s="120"/>
    </row>
    <row r="90" spans="1:36" ht="163.5" customHeight="1" x14ac:dyDescent="0.25">
      <c r="A90" s="153">
        <v>80</v>
      </c>
      <c r="B90" s="100" t="s">
        <v>561</v>
      </c>
      <c r="C90" s="100" t="s">
        <v>562</v>
      </c>
      <c r="D90" s="100" t="s">
        <v>565</v>
      </c>
      <c r="E90" s="182" t="s">
        <v>601</v>
      </c>
      <c r="F90" s="111" t="s">
        <v>682</v>
      </c>
      <c r="G90" s="100" t="s">
        <v>579</v>
      </c>
      <c r="H90" s="182" t="s">
        <v>352</v>
      </c>
      <c r="I90" s="100" t="s">
        <v>611</v>
      </c>
      <c r="J90" s="182" t="s">
        <v>616</v>
      </c>
      <c r="K90" s="101">
        <v>0.4</v>
      </c>
      <c r="L90" s="101">
        <v>0.2</v>
      </c>
      <c r="M90" s="102">
        <v>0</v>
      </c>
      <c r="N90" s="101">
        <v>0.2</v>
      </c>
      <c r="O90" s="101">
        <v>0.4</v>
      </c>
      <c r="P90" s="103">
        <f t="shared" si="48"/>
        <v>1.2000000000000002</v>
      </c>
      <c r="Q90" s="104" t="str">
        <f t="shared" si="49"/>
        <v>BASSA</v>
      </c>
      <c r="R90" s="143" t="s">
        <v>80</v>
      </c>
      <c r="S90" s="104" t="str">
        <f t="shared" si="50"/>
        <v>MEDIO</v>
      </c>
      <c r="T90" s="106">
        <v>0.4</v>
      </c>
      <c r="U90" s="106">
        <v>0.4</v>
      </c>
      <c r="V90" s="106">
        <v>0.4</v>
      </c>
      <c r="W90" s="106">
        <v>0.8</v>
      </c>
      <c r="X90" s="106">
        <v>0.6</v>
      </c>
      <c r="Y90" s="103">
        <f t="shared" si="51"/>
        <v>2.6</v>
      </c>
      <c r="Z90" s="107" t="str">
        <f t="shared" si="46"/>
        <v>MEDIO</v>
      </c>
      <c r="AA90" s="104" t="str">
        <f t="shared" si="52"/>
        <v>BASSO</v>
      </c>
      <c r="AB90" s="101"/>
      <c r="AC90" s="101"/>
      <c r="AD90" s="120"/>
    </row>
    <row r="91" spans="1:36" ht="240" x14ac:dyDescent="0.25">
      <c r="A91" s="153">
        <v>81</v>
      </c>
      <c r="B91" s="100" t="s">
        <v>561</v>
      </c>
      <c r="C91" s="100" t="s">
        <v>562</v>
      </c>
      <c r="D91" s="100" t="s">
        <v>566</v>
      </c>
      <c r="E91" s="182" t="s">
        <v>602</v>
      </c>
      <c r="F91" s="111" t="s">
        <v>682</v>
      </c>
      <c r="G91" s="100" t="s">
        <v>579</v>
      </c>
      <c r="H91" s="182" t="s">
        <v>352</v>
      </c>
      <c r="I91" s="100" t="s">
        <v>335</v>
      </c>
      <c r="J91" s="182" t="s">
        <v>617</v>
      </c>
      <c r="K91" s="101">
        <v>0.4</v>
      </c>
      <c r="L91" s="101">
        <v>0.2</v>
      </c>
      <c r="M91" s="102">
        <v>0</v>
      </c>
      <c r="N91" s="101">
        <v>0.2</v>
      </c>
      <c r="O91" s="101">
        <v>0.4</v>
      </c>
      <c r="P91" s="103">
        <f t="shared" si="48"/>
        <v>1.2000000000000002</v>
      </c>
      <c r="Q91" s="104" t="str">
        <f t="shared" si="49"/>
        <v>BASSA</v>
      </c>
      <c r="R91" s="143" t="s">
        <v>80</v>
      </c>
      <c r="S91" s="104" t="str">
        <f t="shared" si="50"/>
        <v>MEDIO</v>
      </c>
      <c r="T91" s="106">
        <v>0.4</v>
      </c>
      <c r="U91" s="106">
        <v>0.4</v>
      </c>
      <c r="V91" s="106">
        <v>0.4</v>
      </c>
      <c r="W91" s="106">
        <v>0.8</v>
      </c>
      <c r="X91" s="106">
        <v>0.6</v>
      </c>
      <c r="Y91" s="103">
        <f t="shared" si="51"/>
        <v>2.6</v>
      </c>
      <c r="Z91" s="107" t="str">
        <f t="shared" si="46"/>
        <v>MEDIO</v>
      </c>
      <c r="AA91" s="104" t="str">
        <f t="shared" si="52"/>
        <v>BASSO</v>
      </c>
      <c r="AB91" s="101"/>
      <c r="AC91" s="101"/>
      <c r="AD91" s="120"/>
    </row>
    <row r="92" spans="1:36" ht="192" x14ac:dyDescent="0.25">
      <c r="A92" s="153">
        <v>82</v>
      </c>
      <c r="B92" s="100" t="s">
        <v>561</v>
      </c>
      <c r="C92" s="100" t="s">
        <v>562</v>
      </c>
      <c r="D92" s="182" t="s">
        <v>603</v>
      </c>
      <c r="E92" s="182" t="s">
        <v>604</v>
      </c>
      <c r="F92" s="111" t="s">
        <v>682</v>
      </c>
      <c r="G92" s="100" t="s">
        <v>579</v>
      </c>
      <c r="H92" s="182" t="s">
        <v>352</v>
      </c>
      <c r="I92" s="100"/>
      <c r="J92" s="182" t="s">
        <v>613</v>
      </c>
      <c r="K92" s="101">
        <v>0.4</v>
      </c>
      <c r="L92" s="101">
        <v>0.2</v>
      </c>
      <c r="M92" s="102">
        <v>0</v>
      </c>
      <c r="N92" s="101">
        <v>0.2</v>
      </c>
      <c r="O92" s="101">
        <v>0.4</v>
      </c>
      <c r="P92" s="103">
        <f t="shared" si="48"/>
        <v>1.2000000000000002</v>
      </c>
      <c r="Q92" s="104" t="str">
        <f t="shared" ref="Q92:Q95" si="53">+IF(K92&lt;&gt;0,VLOOKUP(P92,probabilità,3),"")</f>
        <v>BASSA</v>
      </c>
      <c r="R92" s="143" t="s">
        <v>80</v>
      </c>
      <c r="S92" s="104" t="str">
        <f t="shared" ref="S92:S95" si="54">IF(R92&lt;&gt;0,HLOOKUP(Q92,matrice_ixp,VLOOKUP(R92,matrice_ixp,2,FALSE),FALSE),"")</f>
        <v>MEDIO</v>
      </c>
      <c r="T92" s="106">
        <v>0.4</v>
      </c>
      <c r="U92" s="106">
        <v>0.4</v>
      </c>
      <c r="V92" s="106">
        <v>0.4</v>
      </c>
      <c r="W92" s="106">
        <v>0.8</v>
      </c>
      <c r="X92" s="106">
        <v>0.6</v>
      </c>
      <c r="Y92" s="103">
        <f t="shared" ref="Y92:Y95" si="55">+IF(T92&gt;=0,(SUM(T92:X92)),"")</f>
        <v>2.6</v>
      </c>
      <c r="Z92" s="107" t="str">
        <f t="shared" ref="Z92:Z95" si="56">+IF(Y92&gt;=0,VLOOKUP(Y92,CTRL,3),"")</f>
        <v>MEDIO</v>
      </c>
      <c r="AA92" s="104" t="str">
        <f t="shared" ref="AA92:AA95" si="57">+HLOOKUP(S92,matrice_cxr,VLOOKUP(Z92,matrice_cxr,2,FALSE),FALSE)</f>
        <v>BASSO</v>
      </c>
      <c r="AB92" s="101"/>
      <c r="AC92" s="101"/>
      <c r="AD92" s="120"/>
    </row>
    <row r="93" spans="1:36" ht="144" x14ac:dyDescent="0.25">
      <c r="A93" s="153">
        <v>83</v>
      </c>
      <c r="B93" s="100" t="s">
        <v>561</v>
      </c>
      <c r="C93" s="100" t="s">
        <v>562</v>
      </c>
      <c r="D93" s="182" t="s">
        <v>605</v>
      </c>
      <c r="E93" s="182" t="s">
        <v>606</v>
      </c>
      <c r="F93" s="111" t="s">
        <v>682</v>
      </c>
      <c r="G93" s="100" t="s">
        <v>579</v>
      </c>
      <c r="H93" s="182" t="s">
        <v>352</v>
      </c>
      <c r="I93" s="100"/>
      <c r="J93" s="182" t="s">
        <v>615</v>
      </c>
      <c r="K93" s="101">
        <v>0.4</v>
      </c>
      <c r="L93" s="101">
        <v>0.2</v>
      </c>
      <c r="M93" s="102">
        <v>0</v>
      </c>
      <c r="N93" s="101">
        <v>0.2</v>
      </c>
      <c r="O93" s="101">
        <v>0.4</v>
      </c>
      <c r="P93" s="103">
        <f t="shared" si="48"/>
        <v>1.2000000000000002</v>
      </c>
      <c r="Q93" s="104" t="str">
        <f t="shared" si="53"/>
        <v>BASSA</v>
      </c>
      <c r="R93" s="143" t="s">
        <v>80</v>
      </c>
      <c r="S93" s="104" t="str">
        <f t="shared" si="54"/>
        <v>MEDIO</v>
      </c>
      <c r="T93" s="106">
        <v>0.4</v>
      </c>
      <c r="U93" s="106">
        <v>0.4</v>
      </c>
      <c r="V93" s="106">
        <v>0.4</v>
      </c>
      <c r="W93" s="106">
        <v>0.8</v>
      </c>
      <c r="X93" s="106">
        <v>0.6</v>
      </c>
      <c r="Y93" s="103">
        <f t="shared" si="55"/>
        <v>2.6</v>
      </c>
      <c r="Z93" s="107" t="str">
        <f t="shared" si="56"/>
        <v>MEDIO</v>
      </c>
      <c r="AA93" s="104" t="str">
        <f t="shared" si="57"/>
        <v>BASSO</v>
      </c>
      <c r="AB93" s="101"/>
      <c r="AC93" s="101"/>
      <c r="AD93" s="120"/>
    </row>
    <row r="94" spans="1:36" ht="240" x14ac:dyDescent="0.25">
      <c r="A94" s="153">
        <v>84</v>
      </c>
      <c r="B94" s="100" t="s">
        <v>561</v>
      </c>
      <c r="C94" s="100" t="s">
        <v>562</v>
      </c>
      <c r="D94" s="183" t="s">
        <v>607</v>
      </c>
      <c r="E94" s="182" t="s">
        <v>608</v>
      </c>
      <c r="F94" s="111" t="s">
        <v>682</v>
      </c>
      <c r="G94" s="100" t="s">
        <v>579</v>
      </c>
      <c r="H94" s="182" t="s">
        <v>352</v>
      </c>
      <c r="I94" s="100"/>
      <c r="J94" s="182" t="s">
        <v>618</v>
      </c>
      <c r="K94" s="101">
        <v>0.4</v>
      </c>
      <c r="L94" s="101">
        <v>0.2</v>
      </c>
      <c r="M94" s="102">
        <v>0</v>
      </c>
      <c r="N94" s="101">
        <v>0.2</v>
      </c>
      <c r="O94" s="101">
        <v>0.4</v>
      </c>
      <c r="P94" s="103">
        <f t="shared" si="48"/>
        <v>1.2000000000000002</v>
      </c>
      <c r="Q94" s="104" t="str">
        <f t="shared" si="53"/>
        <v>BASSA</v>
      </c>
      <c r="R94" s="143" t="s">
        <v>80</v>
      </c>
      <c r="S94" s="104" t="str">
        <f t="shared" si="54"/>
        <v>MEDIO</v>
      </c>
      <c r="T94" s="106">
        <v>0.4</v>
      </c>
      <c r="U94" s="106">
        <v>0.4</v>
      </c>
      <c r="V94" s="106">
        <v>0.4</v>
      </c>
      <c r="W94" s="106">
        <v>0.8</v>
      </c>
      <c r="X94" s="106">
        <v>0.6</v>
      </c>
      <c r="Y94" s="103">
        <f t="shared" si="55"/>
        <v>2.6</v>
      </c>
      <c r="Z94" s="107" t="str">
        <f t="shared" si="56"/>
        <v>MEDIO</v>
      </c>
      <c r="AA94" s="104" t="str">
        <f t="shared" si="57"/>
        <v>BASSO</v>
      </c>
      <c r="AB94" s="101"/>
      <c r="AC94" s="101"/>
      <c r="AD94" s="120"/>
    </row>
    <row r="95" spans="1:36" ht="216" x14ac:dyDescent="0.25">
      <c r="A95" s="153">
        <v>85</v>
      </c>
      <c r="B95" s="100" t="s">
        <v>719</v>
      </c>
      <c r="C95" s="100" t="s">
        <v>724</v>
      </c>
      <c r="D95" s="183" t="s">
        <v>736</v>
      </c>
      <c r="E95" s="183" t="s">
        <v>725</v>
      </c>
      <c r="F95" s="111" t="s">
        <v>682</v>
      </c>
      <c r="G95" s="100" t="s">
        <v>579</v>
      </c>
      <c r="H95" s="183" t="s">
        <v>350</v>
      </c>
      <c r="I95" s="100"/>
      <c r="J95" s="183" t="s">
        <v>726</v>
      </c>
      <c r="K95" s="101">
        <v>0.2</v>
      </c>
      <c r="L95" s="101">
        <v>0.2</v>
      </c>
      <c r="M95" s="102">
        <v>0</v>
      </c>
      <c r="N95" s="101">
        <v>0.2</v>
      </c>
      <c r="O95" s="101">
        <v>0.4</v>
      </c>
      <c r="P95" s="103">
        <f t="shared" si="48"/>
        <v>1</v>
      </c>
      <c r="Q95" s="104" t="str">
        <f t="shared" si="53"/>
        <v>MOLTO BASSA</v>
      </c>
      <c r="R95" s="143" t="s">
        <v>80</v>
      </c>
      <c r="S95" s="104" t="str">
        <f t="shared" si="54"/>
        <v>BASSO</v>
      </c>
      <c r="T95" s="106">
        <v>0.4</v>
      </c>
      <c r="U95" s="106">
        <v>0.4</v>
      </c>
      <c r="V95" s="106">
        <v>0.4</v>
      </c>
      <c r="W95" s="106">
        <v>0.6</v>
      </c>
      <c r="X95" s="106">
        <v>0.6</v>
      </c>
      <c r="Y95" s="103">
        <f t="shared" si="55"/>
        <v>2.4000000000000004</v>
      </c>
      <c r="Z95" s="107" t="str">
        <f t="shared" si="56"/>
        <v>MEDIO</v>
      </c>
      <c r="AA95" s="104" t="str">
        <f t="shared" si="57"/>
        <v>MOLTO BASSO</v>
      </c>
      <c r="AB95" s="101"/>
      <c r="AC95" s="101" t="s">
        <v>727</v>
      </c>
      <c r="AD95" s="120" t="s">
        <v>477</v>
      </c>
    </row>
    <row r="96" spans="1:36" ht="189.75" customHeight="1" x14ac:dyDescent="0.25">
      <c r="A96" s="153">
        <v>86</v>
      </c>
      <c r="B96" s="100" t="s">
        <v>720</v>
      </c>
      <c r="C96" s="100" t="s">
        <v>721</v>
      </c>
      <c r="D96" s="215" t="s">
        <v>728</v>
      </c>
      <c r="E96" s="183" t="s">
        <v>729</v>
      </c>
      <c r="F96" s="111" t="s">
        <v>730</v>
      </c>
      <c r="G96" s="100" t="s">
        <v>589</v>
      </c>
      <c r="H96" s="183" t="s">
        <v>731</v>
      </c>
      <c r="I96" s="100"/>
      <c r="J96" s="183" t="s">
        <v>732</v>
      </c>
      <c r="K96" s="101">
        <v>0.2</v>
      </c>
      <c r="L96" s="101">
        <v>0.4</v>
      </c>
      <c r="M96" s="102">
        <v>0</v>
      </c>
      <c r="N96" s="101">
        <v>0.2</v>
      </c>
      <c r="O96" s="101">
        <v>0.4</v>
      </c>
      <c r="P96" s="103">
        <f t="shared" ref="P96" si="58">+IF(K96&gt;=0,(SUM(K96:O96)),"")</f>
        <v>1.2000000000000002</v>
      </c>
      <c r="Q96" s="104" t="str">
        <f t="shared" ref="Q96" si="59">+IF(K96&lt;&gt;0,VLOOKUP(P96,probabilità,3),"")</f>
        <v>BASSA</v>
      </c>
      <c r="R96" s="143" t="s">
        <v>80</v>
      </c>
      <c r="S96" s="104" t="str">
        <f t="shared" ref="S96" si="60">IF(R96&lt;&gt;0,HLOOKUP(Q96,matrice_ixp,VLOOKUP(R96,matrice_ixp,2,FALSE),FALSE),"")</f>
        <v>MEDIO</v>
      </c>
      <c r="T96" s="106">
        <v>0.4</v>
      </c>
      <c r="U96" s="106">
        <v>0.4</v>
      </c>
      <c r="V96" s="106">
        <v>0.4</v>
      </c>
      <c r="W96" s="106">
        <v>0.6</v>
      </c>
      <c r="X96" s="106">
        <v>0.4</v>
      </c>
      <c r="Y96" s="103">
        <f t="shared" ref="Y96" si="61">+IF(T96&gt;=0,(SUM(T96:X96)),"")</f>
        <v>2.2000000000000002</v>
      </c>
      <c r="Z96" s="107" t="str">
        <f t="shared" ref="Z96" si="62">+IF(Y96&gt;=0,VLOOKUP(Y96,CTRL,3),"")</f>
        <v>MEDIO</v>
      </c>
      <c r="AA96" s="104" t="str">
        <f t="shared" ref="AA96" si="63">+HLOOKUP(S96,matrice_cxr,VLOOKUP(Z96,matrice_cxr,2,FALSE),FALSE)</f>
        <v>BASSO</v>
      </c>
      <c r="AB96" s="101"/>
      <c r="AC96" s="101" t="s">
        <v>733</v>
      </c>
      <c r="AD96" s="120" t="s">
        <v>477</v>
      </c>
    </row>
    <row r="97" spans="1:30" ht="181.5" customHeight="1" x14ac:dyDescent="0.25">
      <c r="A97" s="153">
        <v>87</v>
      </c>
      <c r="B97" s="100" t="s">
        <v>722</v>
      </c>
      <c r="C97" s="100" t="s">
        <v>723</v>
      </c>
      <c r="D97" s="215" t="s">
        <v>737</v>
      </c>
      <c r="E97" s="183" t="s">
        <v>738</v>
      </c>
      <c r="F97" s="111" t="s">
        <v>734</v>
      </c>
      <c r="G97" s="100" t="s">
        <v>581</v>
      </c>
      <c r="H97" s="183" t="s">
        <v>739</v>
      </c>
      <c r="I97" s="100"/>
      <c r="J97" s="183" t="s">
        <v>740</v>
      </c>
      <c r="K97" s="101">
        <v>0.2</v>
      </c>
      <c r="L97" s="101">
        <v>0.2</v>
      </c>
      <c r="M97" s="102">
        <v>0</v>
      </c>
      <c r="N97" s="101">
        <v>0.2</v>
      </c>
      <c r="O97" s="101">
        <v>0.4</v>
      </c>
      <c r="P97" s="103">
        <f t="shared" ref="P97:P98" si="64">+IF(K97&gt;=0,(SUM(K97:O97)),"")</f>
        <v>1</v>
      </c>
      <c r="Q97" s="104" t="str">
        <f t="shared" ref="Q97:Q98" si="65">+IF(K97&lt;&gt;0,VLOOKUP(P97,probabilità,3),"")</f>
        <v>MOLTO BASSA</v>
      </c>
      <c r="R97" s="143" t="s">
        <v>80</v>
      </c>
      <c r="S97" s="104" t="str">
        <f t="shared" ref="S97:S98" si="66">IF(R97&lt;&gt;0,HLOOKUP(Q97,matrice_ixp,VLOOKUP(R97,matrice_ixp,2,FALSE),FALSE),"")</f>
        <v>BASSO</v>
      </c>
      <c r="T97" s="106">
        <v>0.4</v>
      </c>
      <c r="U97" s="106">
        <v>0.4</v>
      </c>
      <c r="V97" s="106">
        <v>0.4</v>
      </c>
      <c r="W97" s="106">
        <v>0.4</v>
      </c>
      <c r="X97" s="106">
        <v>0.6</v>
      </c>
      <c r="Y97" s="103">
        <f t="shared" ref="Y97:Y98" si="67">+IF(T97&gt;=0,(SUM(T97:X97)),"")</f>
        <v>2.2000000000000002</v>
      </c>
      <c r="Z97" s="107" t="str">
        <f t="shared" ref="Z97:Z98" si="68">+IF(Y97&gt;=0,VLOOKUP(Y97,CTRL,3),"")</f>
        <v>MEDIO</v>
      </c>
      <c r="AA97" s="104" t="str">
        <f t="shared" ref="AA97:AA98" si="69">+HLOOKUP(S97,matrice_cxr,VLOOKUP(Z97,matrice_cxr,2,FALSE),FALSE)</f>
        <v>MOLTO BASSO</v>
      </c>
      <c r="AB97" s="101"/>
      <c r="AC97" s="101" t="s">
        <v>735</v>
      </c>
      <c r="AD97" s="120" t="s">
        <v>477</v>
      </c>
    </row>
    <row r="98" spans="1:30" ht="223.5" customHeight="1" x14ac:dyDescent="0.25">
      <c r="A98" s="153"/>
      <c r="B98" s="100" t="s">
        <v>778</v>
      </c>
      <c r="C98" s="100" t="s">
        <v>724</v>
      </c>
      <c r="D98" s="215" t="s">
        <v>757</v>
      </c>
      <c r="E98" s="183" t="s">
        <v>758</v>
      </c>
      <c r="F98" s="111" t="s">
        <v>682</v>
      </c>
      <c r="G98" s="100" t="s">
        <v>579</v>
      </c>
      <c r="H98" s="183" t="s">
        <v>350</v>
      </c>
      <c r="I98" s="100"/>
      <c r="J98" s="183" t="s">
        <v>759</v>
      </c>
      <c r="K98" s="101">
        <v>0.2</v>
      </c>
      <c r="L98" s="101">
        <v>0.2</v>
      </c>
      <c r="M98" s="102">
        <v>0</v>
      </c>
      <c r="N98" s="101">
        <v>0.2</v>
      </c>
      <c r="O98" s="101">
        <v>0.4</v>
      </c>
      <c r="P98" s="103">
        <f t="shared" si="64"/>
        <v>1</v>
      </c>
      <c r="Q98" s="104" t="str">
        <f t="shared" si="65"/>
        <v>MOLTO BASSA</v>
      </c>
      <c r="R98" s="143" t="s">
        <v>79</v>
      </c>
      <c r="S98" s="104" t="str">
        <f t="shared" si="66"/>
        <v>MOLTO BASSO</v>
      </c>
      <c r="T98" s="106">
        <v>0.4</v>
      </c>
      <c r="U98" s="106">
        <v>0.4</v>
      </c>
      <c r="V98" s="106">
        <v>0.4</v>
      </c>
      <c r="W98" s="106">
        <v>0.4</v>
      </c>
      <c r="X98" s="106">
        <v>0.6</v>
      </c>
      <c r="Y98" s="103">
        <f t="shared" si="67"/>
        <v>2.2000000000000002</v>
      </c>
      <c r="Z98" s="107" t="str">
        <f t="shared" si="68"/>
        <v>MEDIO</v>
      </c>
      <c r="AA98" s="104" t="str">
        <f t="shared" si="69"/>
        <v>MOLTO BASSO</v>
      </c>
      <c r="AB98" s="101"/>
      <c r="AC98" s="101"/>
      <c r="AD98" s="120" t="s">
        <v>477</v>
      </c>
    </row>
    <row r="99" spans="1:30" ht="223.5" customHeight="1" x14ac:dyDescent="0.25">
      <c r="A99" s="153"/>
      <c r="B99" s="111" t="s">
        <v>783</v>
      </c>
      <c r="C99" s="111" t="s">
        <v>779</v>
      </c>
      <c r="D99" s="218" t="s">
        <v>780</v>
      </c>
      <c r="E99" s="219" t="s">
        <v>786</v>
      </c>
      <c r="F99" s="111" t="s">
        <v>781</v>
      </c>
      <c r="G99" s="111" t="s">
        <v>782</v>
      </c>
      <c r="H99" s="219" t="s">
        <v>784</v>
      </c>
      <c r="I99" s="111"/>
      <c r="J99" s="219" t="s">
        <v>785</v>
      </c>
      <c r="K99" s="101">
        <v>0.2</v>
      </c>
      <c r="L99" s="101">
        <v>0.2</v>
      </c>
      <c r="M99" s="102">
        <v>0</v>
      </c>
      <c r="N99" s="101">
        <v>0.2</v>
      </c>
      <c r="O99" s="101">
        <v>0.4</v>
      </c>
      <c r="P99" s="103">
        <f t="shared" ref="P99" si="70">+IF(K99&gt;=0,(SUM(K99:O99)),"")</f>
        <v>1</v>
      </c>
      <c r="Q99" s="104" t="str">
        <f t="shared" ref="Q99" si="71">+IF(K99&lt;&gt;0,VLOOKUP(P99,probabilità,3),"")</f>
        <v>MOLTO BASSA</v>
      </c>
      <c r="R99" s="143" t="s">
        <v>80</v>
      </c>
      <c r="S99" s="104" t="str">
        <f t="shared" ref="S99" si="72">IF(R99&lt;&gt;0,HLOOKUP(Q99,matrice_ixp,VLOOKUP(R99,matrice_ixp,2,FALSE),FALSE),"")</f>
        <v>BASSO</v>
      </c>
      <c r="T99" s="106">
        <v>0.4</v>
      </c>
      <c r="U99" s="106">
        <v>0.4</v>
      </c>
      <c r="V99" s="106">
        <v>0.4</v>
      </c>
      <c r="W99" s="106">
        <v>0.4</v>
      </c>
      <c r="X99" s="106">
        <v>0.6</v>
      </c>
      <c r="Y99" s="103">
        <f t="shared" ref="Y99" si="73">+IF(T99&gt;=0,(SUM(T99:X99)),"")</f>
        <v>2.2000000000000002</v>
      </c>
      <c r="Z99" s="107" t="str">
        <f t="shared" ref="Z99" si="74">+IF(Y99&gt;=0,VLOOKUP(Y99,CTRL,3),"")</f>
        <v>MEDIO</v>
      </c>
      <c r="AA99" s="104" t="str">
        <f t="shared" ref="AA99" si="75">+HLOOKUP(S99,matrice_cxr,VLOOKUP(Z99,matrice_cxr,2,FALSE),FALSE)</f>
        <v>MOLTO BASSO</v>
      </c>
      <c r="AB99" s="101"/>
      <c r="AC99" s="101" t="s">
        <v>787</v>
      </c>
      <c r="AD99" s="120" t="s">
        <v>477</v>
      </c>
    </row>
    <row r="100" spans="1:30" ht="158.25" customHeight="1" x14ac:dyDescent="0.25">
      <c r="A100" s="153">
        <v>90</v>
      </c>
      <c r="B100" s="100"/>
      <c r="C100" s="100"/>
      <c r="D100" s="100"/>
      <c r="E100" s="183"/>
      <c r="F100" s="111"/>
      <c r="G100" s="100"/>
      <c r="H100" s="183"/>
      <c r="I100" s="100"/>
      <c r="J100" s="183"/>
      <c r="K100" s="101"/>
      <c r="L100" s="101"/>
      <c r="M100" s="102"/>
      <c r="N100" s="101"/>
      <c r="O100" s="101"/>
      <c r="P100" s="103"/>
      <c r="Q100" s="104"/>
      <c r="R100" s="143" t="s">
        <v>79</v>
      </c>
      <c r="S100" s="104" t="e">
        <f t="shared" ref="S100" si="76">IF(R100&lt;&gt;0,HLOOKUP(Q100,matrice_ixp,VLOOKUP(R100,matrice_ixp,2,FALSE),FALSE),"")</f>
        <v>#N/A</v>
      </c>
      <c r="T100" s="106">
        <v>0.4</v>
      </c>
      <c r="U100" s="106">
        <v>0.4</v>
      </c>
      <c r="V100" s="106">
        <v>0.4</v>
      </c>
      <c r="W100" s="106">
        <v>0.4</v>
      </c>
      <c r="X100" s="106">
        <v>0.6</v>
      </c>
      <c r="Y100" s="103">
        <f t="shared" ref="Y100" si="77">+IF(T100&gt;=0,(SUM(T100:X100)),"")</f>
        <v>2.2000000000000002</v>
      </c>
      <c r="Z100" s="107" t="str">
        <f t="shared" ref="Z100" si="78">+IF(Y100&gt;=0,VLOOKUP(Y100,CTRL,3),"")</f>
        <v>MEDIO</v>
      </c>
      <c r="AA100" s="104" t="e">
        <f t="shared" ref="AA100" si="79">+HLOOKUP(S100,matrice_cxr,VLOOKUP(Z100,matrice_cxr,2,FALSE),FALSE)</f>
        <v>#N/A</v>
      </c>
      <c r="AB100" s="101"/>
      <c r="AC100" s="101"/>
      <c r="AD100" s="120" t="s">
        <v>477</v>
      </c>
    </row>
  </sheetData>
  <autoFilter ref="A3:AJ3" xr:uid="{00000000-0009-0000-0000-000004000000}"/>
  <sortState xmlns:xlrd2="http://schemas.microsoft.com/office/spreadsheetml/2017/richdata2" ref="A4:AE81">
    <sortCondition ref="B4:B81"/>
    <sortCondition ref="D4:D81"/>
    <sortCondition ref="H4:H81"/>
  </sortState>
  <mergeCells count="3">
    <mergeCell ref="D1:AD1"/>
    <mergeCell ref="K2:Q2"/>
    <mergeCell ref="T2:Z2"/>
  </mergeCells>
  <phoneticPr fontId="47" type="noConversion"/>
  <conditionalFormatting sqref="S4:S97 S100">
    <cfRule type="cellIs" dxfId="29" priority="31" operator="equal">
      <formula>"BASSO"</formula>
    </cfRule>
    <cfRule type="cellIs" dxfId="28" priority="32" operator="equal">
      <formula>"MOLTO ALTO"</formula>
    </cfRule>
    <cfRule type="cellIs" dxfId="27" priority="33" operator="equal">
      <formula>"ALTO"</formula>
    </cfRule>
    <cfRule type="cellIs" dxfId="26" priority="34" operator="equal">
      <formula>"MOLTO BASSO"</formula>
    </cfRule>
    <cfRule type="cellIs" dxfId="25" priority="35" operator="equal">
      <formula>"MEDIO"</formula>
    </cfRule>
  </conditionalFormatting>
  <conditionalFormatting sqref="AA4:AA97 AA100">
    <cfRule type="cellIs" dxfId="24" priority="36" operator="equal">
      <formula>"BASSO"</formula>
    </cfRule>
    <cfRule type="cellIs" dxfId="23" priority="37" operator="equal">
      <formula>"MOLTO ALTO"</formula>
    </cfRule>
    <cfRule type="cellIs" dxfId="22" priority="38" operator="equal">
      <formula>"ALTO"</formula>
    </cfRule>
    <cfRule type="cellIs" dxfId="21" priority="39" operator="equal">
      <formula>"MOLTO BASSO"</formula>
    </cfRule>
    <cfRule type="cellIs" dxfId="20" priority="40" operator="equal">
      <formula>"MEDIO"</formula>
    </cfRule>
  </conditionalFormatting>
  <conditionalFormatting sqref="S98">
    <cfRule type="cellIs" dxfId="19" priority="11" operator="equal">
      <formula>"BASSO"</formula>
    </cfRule>
    <cfRule type="cellIs" dxfId="18" priority="12" operator="equal">
      <formula>"MOLTO ALTO"</formula>
    </cfRule>
    <cfRule type="cellIs" dxfId="17" priority="13" operator="equal">
      <formula>"ALTO"</formula>
    </cfRule>
    <cfRule type="cellIs" dxfId="16" priority="14" operator="equal">
      <formula>"MOLTO BASSO"</formula>
    </cfRule>
    <cfRule type="cellIs" dxfId="15" priority="15" operator="equal">
      <formula>"MEDIO"</formula>
    </cfRule>
  </conditionalFormatting>
  <conditionalFormatting sqref="AA98">
    <cfRule type="cellIs" dxfId="14" priority="16" operator="equal">
      <formula>"BASSO"</formula>
    </cfRule>
    <cfRule type="cellIs" dxfId="13" priority="17" operator="equal">
      <formula>"MOLTO ALTO"</formula>
    </cfRule>
    <cfRule type="cellIs" dxfId="12" priority="18" operator="equal">
      <formula>"ALTO"</formula>
    </cfRule>
    <cfRule type="cellIs" dxfId="11" priority="19" operator="equal">
      <formula>"MOLTO BASSO"</formula>
    </cfRule>
    <cfRule type="cellIs" dxfId="10" priority="20" operator="equal">
      <formula>"MEDIO"</formula>
    </cfRule>
  </conditionalFormatting>
  <conditionalFormatting sqref="S99">
    <cfRule type="cellIs" dxfId="9" priority="1" operator="equal">
      <formula>"BASSO"</formula>
    </cfRule>
    <cfRule type="cellIs" dxfId="8" priority="2" operator="equal">
      <formula>"MOLTO ALTO"</formula>
    </cfRule>
    <cfRule type="cellIs" dxfId="7" priority="3" operator="equal">
      <formula>"ALTO"</formula>
    </cfRule>
    <cfRule type="cellIs" dxfId="6" priority="4" operator="equal">
      <formula>"MOLTO BASSO"</formula>
    </cfRule>
    <cfRule type="cellIs" dxfId="5" priority="5" operator="equal">
      <formula>"MEDIO"</formula>
    </cfRule>
  </conditionalFormatting>
  <conditionalFormatting sqref="AA99">
    <cfRule type="cellIs" dxfId="4" priority="6" operator="equal">
      <formula>"BASSO"</formula>
    </cfRule>
    <cfRule type="cellIs" dxfId="3" priority="7" operator="equal">
      <formula>"MOLTO ALTO"</formula>
    </cfRule>
    <cfRule type="cellIs" dxfId="2" priority="8" operator="equal">
      <formula>"ALTO"</formula>
    </cfRule>
    <cfRule type="cellIs" dxfId="1" priority="9" operator="equal">
      <formula>"MOLTO BASSO"</formula>
    </cfRule>
    <cfRule type="cellIs" dxfId="0" priority="10" operator="equal">
      <formula>"MEDIO"</formula>
    </cfRule>
  </conditionalFormatting>
  <dataValidations count="4">
    <dataValidation type="list" allowBlank="1" showInputMessage="1" showErrorMessage="1" sqref="D23 H6:H10 D5:D6 I8:I10 D11:D18 F8:F10 G7:G10 D26:D81 H18" xr:uid="{00000000-0002-0000-0400-000000000000}">
      <formula1>testo</formula1>
    </dataValidation>
    <dataValidation type="list" allowBlank="1" showInputMessage="1" showErrorMessage="1" sqref="B52 B23:B24 B35:B50 B26:B33 D100 B5:B18 B54:B98 B100" xr:uid="{00000000-0002-0000-0400-000001000000}">
      <formula1>fam</formula1>
    </dataValidation>
    <dataValidation type="list" allowBlank="1" showInputMessage="1" showErrorMessage="1" sqref="AJ82:AJ86" xr:uid="{00000000-0002-0000-0400-000002000000}">
      <formula1>"Basso,Medio,Alto,Estremo"</formula1>
    </dataValidation>
    <dataValidation type="list" allowBlank="1" showInputMessage="1" showErrorMessage="1" sqref="AD4:AD86" xr:uid="{00000000-0002-0000-0400-000003000000}">
      <formula1>"Molto Basso,Basso, Medio, Alto, Molto Alto"</formula1>
    </dataValidation>
  </dataValidations>
  <pageMargins left="0.43307086614173229" right="0.23622047244094491" top="0.23622047244094491" bottom="0.35433070866141736" header="0.11811023622047245" footer="0.31496062992125984"/>
  <pageSetup paperSize="8" scale="28" fitToHeight="0" orientation="landscape" r:id="rId1"/>
  <headerFooter>
    <oddHeader xml:space="preserve">&amp;L&amp;"Arial,Normale"&amp;12ATER BELLUNO&amp;C&amp;"Arial,Normale"&amp;12DOCUMENTO DI ANALISI DEI RISCHI&amp;R&amp;"Arial,Normale"&amp;12MOG 2.1 </oddHeader>
    <oddFooter>&amp;L&amp;"Arial,Normale"&amp;10&amp;P/&amp;N&amp;R&amp;"Arial,Normale"&amp;10Modello di orgnizzazione, gestione e controllo D.Lgs. 231/01</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4000000}">
          <x14:formula1>
            <xm:f>matrix!$C$23:$C$28</xm:f>
          </x14:formula1>
          <xm:sqref>K4:O86 T4:X86 K88:O100 T88:X100</xm:sqref>
        </x14:dataValidation>
        <x14:dataValidation type="list" allowBlank="1" showInputMessage="1" showErrorMessage="1" xr:uid="{00000000-0002-0000-0200-000005000000}">
          <x14:formula1>
            <xm:f>matrix!$C$15:$C$19</xm:f>
          </x14:formula1>
          <xm:sqref>AE82:AE86</xm:sqref>
        </x14:dataValidation>
        <x14:dataValidation type="list" allowBlank="1" showInputMessage="1" showErrorMessage="1" xr:uid="{00000000-0002-0000-0200-000006000000}">
          <x14:formula1>
            <xm:f>matrix!$C$5:$C$9</xm:f>
          </x14:formula1>
          <xm:sqref>R4:R100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55"/>
  <sheetViews>
    <sheetView topLeftCell="C20" zoomScale="80" zoomScaleNormal="80" workbookViewId="0">
      <selection activeCell="F56" sqref="F56"/>
    </sheetView>
  </sheetViews>
  <sheetFormatPr defaultColWidth="8.7109375" defaultRowHeight="15" x14ac:dyDescent="0.25"/>
  <cols>
    <col min="1" max="1" width="4.5703125" style="66" customWidth="1"/>
    <col min="2" max="2" width="41.5703125" style="66" customWidth="1"/>
    <col min="3" max="3" width="6.28515625" style="66" customWidth="1"/>
    <col min="4" max="4" width="50.28515625" style="66" customWidth="1"/>
    <col min="5" max="5" width="62.28515625" style="66" customWidth="1"/>
    <col min="6" max="7" width="32.7109375" style="83" customWidth="1"/>
    <col min="8" max="8" width="57.28515625" style="66" customWidth="1"/>
    <col min="9" max="12" width="5.7109375" style="66" customWidth="1"/>
    <col min="13" max="13" width="6.28515625" style="66" customWidth="1"/>
    <col min="14" max="14" width="11" style="66" customWidth="1"/>
    <col min="15" max="15" width="17.7109375" style="66" customWidth="1"/>
    <col min="16" max="19" width="5.7109375" style="66" customWidth="1"/>
    <col min="20" max="20" width="6.28515625" style="66" customWidth="1"/>
    <col min="21" max="21" width="11" style="66" customWidth="1"/>
    <col min="22" max="23" width="17.5703125" style="66" customWidth="1"/>
    <col min="24" max="24" width="16" style="66" customWidth="1"/>
    <col min="25" max="25" width="27.28515625" style="83" customWidth="1"/>
    <col min="26" max="26" width="14.28515625" style="66" customWidth="1"/>
    <col min="27" max="27" width="22" style="66" bestFit="1" customWidth="1"/>
    <col min="28" max="28" width="42" style="66" customWidth="1"/>
    <col min="29" max="29" width="15" style="66" customWidth="1"/>
    <col min="30" max="16384" width="8.7109375" style="66"/>
  </cols>
  <sheetData>
    <row r="1" spans="1:29" ht="43.9" customHeight="1" x14ac:dyDescent="0.25">
      <c r="A1" s="71"/>
      <c r="B1" s="84"/>
      <c r="C1" s="85"/>
      <c r="D1" s="86" t="s">
        <v>0</v>
      </c>
      <c r="E1" s="85"/>
      <c r="F1" s="87"/>
      <c r="G1" s="87"/>
      <c r="H1" s="249"/>
      <c r="I1" s="249"/>
      <c r="J1" s="249"/>
      <c r="K1" s="249"/>
      <c r="L1" s="249"/>
      <c r="M1" s="249"/>
      <c r="N1" s="249"/>
      <c r="O1" s="249"/>
      <c r="P1" s="249"/>
      <c r="Q1" s="249"/>
      <c r="R1" s="249"/>
      <c r="S1" s="249"/>
      <c r="T1" s="249"/>
      <c r="U1" s="249"/>
      <c r="V1" s="249"/>
      <c r="W1" s="249"/>
      <c r="X1" s="85"/>
      <c r="Y1" s="87"/>
      <c r="Z1" s="85"/>
      <c r="AA1" s="85"/>
      <c r="AB1" s="85"/>
      <c r="AC1" s="85"/>
    </row>
    <row r="2" spans="1:29" ht="5.65" customHeight="1" x14ac:dyDescent="0.25">
      <c r="A2" s="71"/>
      <c r="B2" s="71"/>
      <c r="C2" s="71"/>
      <c r="D2" s="71"/>
      <c r="E2" s="72"/>
      <c r="F2" s="72"/>
      <c r="G2" s="72"/>
      <c r="H2" s="72"/>
      <c r="I2" s="72"/>
      <c r="J2" s="72"/>
      <c r="K2" s="72"/>
      <c r="L2" s="72"/>
      <c r="M2" s="72"/>
      <c r="N2" s="72"/>
      <c r="O2" s="73"/>
      <c r="P2" s="72"/>
      <c r="Q2" s="72"/>
      <c r="R2" s="72"/>
      <c r="S2" s="72"/>
      <c r="T2" s="72"/>
      <c r="U2" s="72"/>
      <c r="V2" s="73"/>
      <c r="W2" s="71"/>
      <c r="X2" s="74"/>
      <c r="Y2" s="75"/>
      <c r="Z2" s="71"/>
      <c r="AA2" s="76"/>
      <c r="AB2" s="76"/>
      <c r="AC2" s="71"/>
    </row>
    <row r="3" spans="1:29" ht="156" customHeight="1" x14ac:dyDescent="0.25">
      <c r="A3" s="63" t="e">
        <f>+SUM(#REF!)</f>
        <v>#REF!</v>
      </c>
      <c r="B3" s="77" t="s">
        <v>1</v>
      </c>
      <c r="C3" s="78" t="s">
        <v>2</v>
      </c>
      <c r="D3" s="77" t="s">
        <v>3</v>
      </c>
      <c r="E3" s="77" t="s">
        <v>4</v>
      </c>
      <c r="F3" s="77" t="s">
        <v>5</v>
      </c>
      <c r="G3" s="77" t="s">
        <v>360</v>
      </c>
      <c r="H3" s="77" t="s">
        <v>6</v>
      </c>
      <c r="I3" s="79" t="s">
        <v>103</v>
      </c>
      <c r="J3" s="79" t="s">
        <v>104</v>
      </c>
      <c r="K3" s="79" t="s">
        <v>105</v>
      </c>
      <c r="L3" s="79" t="s">
        <v>106</v>
      </c>
      <c r="M3" s="79" t="s">
        <v>107</v>
      </c>
      <c r="N3" s="47" t="s">
        <v>102</v>
      </c>
      <c r="O3" s="80" t="s">
        <v>7</v>
      </c>
      <c r="P3" s="79" t="s">
        <v>160</v>
      </c>
      <c r="Q3" s="79" t="s">
        <v>161</v>
      </c>
      <c r="R3" s="79" t="s">
        <v>87</v>
      </c>
      <c r="S3" s="79" t="s">
        <v>106</v>
      </c>
      <c r="T3" s="79" t="s">
        <v>162</v>
      </c>
      <c r="U3" s="47" t="s">
        <v>102</v>
      </c>
      <c r="V3" s="80" t="s">
        <v>8</v>
      </c>
      <c r="W3" s="80" t="s">
        <v>9</v>
      </c>
      <c r="X3" s="80" t="s">
        <v>10</v>
      </c>
      <c r="Y3" s="80" t="s">
        <v>11</v>
      </c>
      <c r="Z3" s="80" t="s">
        <v>12</v>
      </c>
      <c r="AA3" s="1" t="s">
        <v>13</v>
      </c>
      <c r="AB3" s="1" t="s">
        <v>14</v>
      </c>
      <c r="AC3" s="1" t="s">
        <v>15</v>
      </c>
    </row>
    <row r="4" spans="1:29" ht="201" customHeight="1" x14ac:dyDescent="0.25">
      <c r="A4" s="63">
        <v>1</v>
      </c>
      <c r="B4" s="57" t="s">
        <v>215</v>
      </c>
      <c r="C4" s="81"/>
      <c r="D4" s="57" t="s">
        <v>216</v>
      </c>
      <c r="E4" s="2" t="s">
        <v>153</v>
      </c>
      <c r="F4" s="36" t="s">
        <v>76</v>
      </c>
      <c r="G4" s="36"/>
      <c r="H4" s="2" t="s">
        <v>333</v>
      </c>
      <c r="I4" s="36">
        <v>0.6</v>
      </c>
      <c r="J4" s="36">
        <v>0.4</v>
      </c>
      <c r="K4" s="36">
        <v>0.4</v>
      </c>
      <c r="L4" s="36">
        <v>0.4</v>
      </c>
      <c r="M4" s="36">
        <v>0.6</v>
      </c>
      <c r="N4" s="46">
        <f t="shared" ref="N4:N34" si="0">+IF(I4&lt;&gt;0,(SUM(I4:M4)),"")</f>
        <v>2.4</v>
      </c>
      <c r="O4" s="45" t="str">
        <f t="shared" ref="O4:O34" si="1">+IF(I4&lt;&gt;0,VLOOKUP(N4,probabilità,3),"")</f>
        <v>MEDIA</v>
      </c>
      <c r="P4" s="36"/>
      <c r="Q4" s="36"/>
      <c r="R4" s="36"/>
      <c r="S4" s="36"/>
      <c r="T4" s="36"/>
      <c r="U4" s="46" t="str">
        <f t="shared" ref="U4:U34" si="2">+IF(P4&lt;&gt;0,(SUM(P4:T4)),"")</f>
        <v/>
      </c>
      <c r="V4" s="11" t="str">
        <f t="shared" ref="V4:V34" si="3">+IF(P4&lt;&gt;0,VLOOKUP(U4,probabilità,3),"")</f>
        <v/>
      </c>
      <c r="W4" s="64" t="e">
        <f t="shared" ref="W4:W34" si="4">IF(V4&lt;&gt;0,HLOOKUP(O4,matrice_ixp,VLOOKUP(V4,matrice_ixp,2,FALSE),FALSE),"")</f>
        <v>#N/A</v>
      </c>
      <c r="X4" s="11" t="s">
        <v>78</v>
      </c>
      <c r="Y4" s="11"/>
      <c r="Z4" s="64" t="e">
        <f>+HLOOKUP(W4,matrice_cxr,VLOOKUP(X4,matrice_cxr,2,FALSE),FALSE)</f>
        <v>#N/A</v>
      </c>
      <c r="AA4" s="11"/>
      <c r="AB4" s="11"/>
      <c r="AC4" s="11"/>
    </row>
    <row r="5" spans="1:29" ht="144" customHeight="1" x14ac:dyDescent="0.25">
      <c r="A5" s="63">
        <v>2</v>
      </c>
      <c r="B5" s="57" t="s">
        <v>215</v>
      </c>
      <c r="C5" s="81"/>
      <c r="D5" s="57" t="s">
        <v>217</v>
      </c>
      <c r="E5" s="2" t="s">
        <v>113</v>
      </c>
      <c r="F5" s="36" t="s">
        <v>421</v>
      </c>
      <c r="G5" s="68" t="s">
        <v>334</v>
      </c>
      <c r="H5" s="2" t="s">
        <v>112</v>
      </c>
      <c r="I5" s="36">
        <v>0.8</v>
      </c>
      <c r="J5" s="36">
        <v>0.2</v>
      </c>
      <c r="K5" s="36">
        <v>0.2</v>
      </c>
      <c r="L5" s="36">
        <v>0.2</v>
      </c>
      <c r="M5" s="36">
        <v>0.8</v>
      </c>
      <c r="N5" s="46">
        <f t="shared" si="0"/>
        <v>2.2000000000000002</v>
      </c>
      <c r="O5" s="45" t="str">
        <f t="shared" si="1"/>
        <v>MEDIA</v>
      </c>
      <c r="P5" s="36">
        <v>0.8</v>
      </c>
      <c r="Q5" s="36">
        <v>0.2</v>
      </c>
      <c r="R5" s="36">
        <v>0.2</v>
      </c>
      <c r="S5" s="36">
        <v>0.2</v>
      </c>
      <c r="T5" s="36">
        <v>0.8</v>
      </c>
      <c r="U5" s="46">
        <f t="shared" si="2"/>
        <v>2.2000000000000002</v>
      </c>
      <c r="V5" s="59" t="str">
        <f t="shared" si="3"/>
        <v>MEDIA</v>
      </c>
      <c r="W5" s="64" t="e">
        <f t="shared" si="4"/>
        <v>#N/A</v>
      </c>
      <c r="X5" s="11" t="s">
        <v>78</v>
      </c>
      <c r="Y5" s="11"/>
      <c r="Z5" s="64" t="e">
        <f>+HLOOKUP(W5,matrice_cxr,VLOOKUP(X5,matrice_cxr,2,FALSE),FALSE)</f>
        <v>#N/A</v>
      </c>
      <c r="AA5" s="11" t="s">
        <v>18</v>
      </c>
      <c r="AB5" s="11"/>
      <c r="AC5" s="11"/>
    </row>
    <row r="6" spans="1:29" ht="285" customHeight="1" x14ac:dyDescent="0.25">
      <c r="A6" s="63">
        <v>3</v>
      </c>
      <c r="B6" s="57" t="s">
        <v>215</v>
      </c>
      <c r="C6" s="81"/>
      <c r="D6" s="57" t="s">
        <v>218</v>
      </c>
      <c r="E6" s="2" t="s">
        <v>277</v>
      </c>
      <c r="F6" s="36" t="s">
        <v>424</v>
      </c>
      <c r="G6" s="36"/>
      <c r="H6" s="2" t="s">
        <v>212</v>
      </c>
      <c r="I6" s="36">
        <v>0.8</v>
      </c>
      <c r="J6" s="36">
        <v>0.6</v>
      </c>
      <c r="K6" s="36">
        <v>0.2</v>
      </c>
      <c r="L6" s="36">
        <v>0.4</v>
      </c>
      <c r="M6" s="36">
        <v>0.6</v>
      </c>
      <c r="N6" s="46">
        <f t="shared" si="0"/>
        <v>2.6</v>
      </c>
      <c r="O6" s="45" t="str">
        <f t="shared" si="1"/>
        <v>MEDIA</v>
      </c>
      <c r="P6" s="36">
        <v>0.8</v>
      </c>
      <c r="Q6" s="36">
        <v>0.6</v>
      </c>
      <c r="R6" s="36">
        <v>0.2</v>
      </c>
      <c r="S6" s="36">
        <v>0.4</v>
      </c>
      <c r="T6" s="36">
        <v>0.6</v>
      </c>
      <c r="U6" s="46">
        <f t="shared" si="2"/>
        <v>2.6</v>
      </c>
      <c r="V6" s="59" t="str">
        <f t="shared" si="3"/>
        <v>MEDIA</v>
      </c>
      <c r="W6" s="64" t="e">
        <f t="shared" si="4"/>
        <v>#N/A</v>
      </c>
      <c r="X6" s="11"/>
      <c r="Y6" s="11"/>
      <c r="Z6" s="64" t="e">
        <f>+HLOOKUP(W6,matrice_cxr,VLOOKUP(X6,matrice_cxr,2,FALSE),FALSE)</f>
        <v>#N/A</v>
      </c>
      <c r="AA6" s="11" t="s">
        <v>18</v>
      </c>
      <c r="AB6" s="11"/>
      <c r="AC6" s="11"/>
    </row>
    <row r="7" spans="1:29" ht="198.75" customHeight="1" x14ac:dyDescent="0.25">
      <c r="A7" s="63">
        <v>4</v>
      </c>
      <c r="B7" s="57" t="s">
        <v>215</v>
      </c>
      <c r="C7" s="81"/>
      <c r="D7" s="57" t="s">
        <v>219</v>
      </c>
      <c r="E7" s="2" t="s">
        <v>154</v>
      </c>
      <c r="F7" s="36" t="s">
        <v>425</v>
      </c>
      <c r="G7" s="36"/>
      <c r="H7" s="2" t="s">
        <v>150</v>
      </c>
      <c r="I7" s="36">
        <v>1</v>
      </c>
      <c r="J7" s="36">
        <v>0.4</v>
      </c>
      <c r="K7" s="36">
        <v>0.2</v>
      </c>
      <c r="L7" s="36">
        <v>0.4</v>
      </c>
      <c r="M7" s="36">
        <v>0.8</v>
      </c>
      <c r="N7" s="46">
        <f t="shared" si="0"/>
        <v>2.8</v>
      </c>
      <c r="O7" s="45" t="str">
        <f t="shared" si="1"/>
        <v>MEDIA</v>
      </c>
      <c r="P7" s="36">
        <v>1</v>
      </c>
      <c r="Q7" s="36">
        <v>0.4</v>
      </c>
      <c r="R7" s="36">
        <v>0.2</v>
      </c>
      <c r="S7" s="36">
        <v>0.4</v>
      </c>
      <c r="T7" s="36">
        <v>0.8</v>
      </c>
      <c r="U7" s="46">
        <f t="shared" si="2"/>
        <v>2.8</v>
      </c>
      <c r="V7" s="59" t="str">
        <f t="shared" si="3"/>
        <v>MEDIA</v>
      </c>
      <c r="W7" s="64" t="e">
        <f t="shared" si="4"/>
        <v>#N/A</v>
      </c>
      <c r="X7" s="11"/>
      <c r="Y7" s="11"/>
      <c r="Z7" s="64" t="e">
        <f>+HLOOKUP(W7,matrice_cxr,VLOOKUP(X7,matrice_cxr,2,FALSE),FALSE)</f>
        <v>#N/A</v>
      </c>
      <c r="AA7" s="11" t="s">
        <v>18</v>
      </c>
      <c r="AB7" s="11"/>
      <c r="AC7" s="11"/>
    </row>
    <row r="8" spans="1:29" ht="326.25" customHeight="1" x14ac:dyDescent="0.25">
      <c r="A8" s="63">
        <v>5</v>
      </c>
      <c r="B8" s="57" t="s">
        <v>215</v>
      </c>
      <c r="C8" s="81"/>
      <c r="D8" s="57" t="s">
        <v>220</v>
      </c>
      <c r="E8" s="2" t="s">
        <v>155</v>
      </c>
      <c r="F8" s="36" t="s">
        <v>423</v>
      </c>
      <c r="G8" s="36"/>
      <c r="H8" s="2" t="s">
        <v>114</v>
      </c>
      <c r="I8" s="36">
        <v>1</v>
      </c>
      <c r="J8" s="36">
        <v>0.4</v>
      </c>
      <c r="K8" s="36">
        <v>0.2</v>
      </c>
      <c r="L8" s="36">
        <v>0.4</v>
      </c>
      <c r="M8" s="36">
        <v>0.8</v>
      </c>
      <c r="N8" s="46">
        <f t="shared" si="0"/>
        <v>2.8</v>
      </c>
      <c r="O8" s="45" t="str">
        <f t="shared" si="1"/>
        <v>MEDIA</v>
      </c>
      <c r="P8" s="36">
        <v>1</v>
      </c>
      <c r="Q8" s="36">
        <v>0.4</v>
      </c>
      <c r="R8" s="36">
        <v>0.2</v>
      </c>
      <c r="S8" s="36">
        <v>0.4</v>
      </c>
      <c r="T8" s="36">
        <v>0.8</v>
      </c>
      <c r="U8" s="46">
        <f t="shared" si="2"/>
        <v>2.8</v>
      </c>
      <c r="V8" s="59" t="str">
        <f t="shared" si="3"/>
        <v>MEDIA</v>
      </c>
      <c r="W8" s="64" t="e">
        <f t="shared" si="4"/>
        <v>#N/A</v>
      </c>
      <c r="X8" s="11"/>
      <c r="Y8" s="12" t="s">
        <v>378</v>
      </c>
      <c r="Z8" s="64"/>
      <c r="AA8" s="11"/>
      <c r="AB8" s="11"/>
      <c r="AC8" s="11"/>
    </row>
    <row r="9" spans="1:29" ht="185.25" customHeight="1" x14ac:dyDescent="0.25">
      <c r="A9" s="63">
        <v>6</v>
      </c>
      <c r="B9" s="57" t="s">
        <v>215</v>
      </c>
      <c r="C9" s="81"/>
      <c r="D9" s="57" t="s">
        <v>220</v>
      </c>
      <c r="E9" s="2" t="s">
        <v>156</v>
      </c>
      <c r="F9" s="36" t="s">
        <v>422</v>
      </c>
      <c r="G9" s="36"/>
      <c r="H9" s="2" t="s">
        <v>115</v>
      </c>
      <c r="I9" s="36">
        <v>0.8</v>
      </c>
      <c r="J9" s="36">
        <v>0.4</v>
      </c>
      <c r="K9" s="36">
        <v>0.2</v>
      </c>
      <c r="L9" s="36">
        <v>0.4</v>
      </c>
      <c r="M9" s="36">
        <v>0.6</v>
      </c>
      <c r="N9" s="46">
        <f t="shared" si="0"/>
        <v>2.4000000000000004</v>
      </c>
      <c r="O9" s="45" t="str">
        <f t="shared" si="1"/>
        <v>MEDIA</v>
      </c>
      <c r="P9" s="36">
        <v>0.8</v>
      </c>
      <c r="Q9" s="36">
        <v>0.4</v>
      </c>
      <c r="R9" s="36">
        <v>0.2</v>
      </c>
      <c r="S9" s="36">
        <v>0.4</v>
      </c>
      <c r="T9" s="36">
        <v>0.6</v>
      </c>
      <c r="U9" s="46">
        <f t="shared" si="2"/>
        <v>2.4000000000000004</v>
      </c>
      <c r="V9" s="59" t="str">
        <f t="shared" si="3"/>
        <v>MEDIA</v>
      </c>
      <c r="W9" s="64" t="e">
        <f t="shared" si="4"/>
        <v>#N/A</v>
      </c>
      <c r="X9" s="11"/>
      <c r="Y9" s="11"/>
      <c r="Z9" s="64"/>
      <c r="AA9" s="11"/>
      <c r="AB9" s="11"/>
      <c r="AC9" s="11"/>
    </row>
    <row r="10" spans="1:29" s="65" customFormat="1" ht="175.5" customHeight="1" x14ac:dyDescent="0.25">
      <c r="A10" s="63">
        <v>7</v>
      </c>
      <c r="B10" s="57" t="s">
        <v>215</v>
      </c>
      <c r="C10" s="36"/>
      <c r="D10" s="2" t="s">
        <v>117</v>
      </c>
      <c r="E10" s="69" t="s">
        <v>158</v>
      </c>
      <c r="F10" s="36" t="s">
        <v>426</v>
      </c>
      <c r="G10" s="36"/>
      <c r="H10" s="2" t="s">
        <v>157</v>
      </c>
      <c r="I10" s="36">
        <v>0.8</v>
      </c>
      <c r="J10" s="36">
        <v>1</v>
      </c>
      <c r="K10" s="36">
        <v>0.2</v>
      </c>
      <c r="L10" s="36">
        <v>0.4</v>
      </c>
      <c r="M10" s="36">
        <v>0.8</v>
      </c>
      <c r="N10" s="46">
        <f t="shared" si="0"/>
        <v>3.2</v>
      </c>
      <c r="O10" s="45" t="str">
        <f t="shared" si="1"/>
        <v>ALTA</v>
      </c>
      <c r="P10" s="36">
        <v>0.8</v>
      </c>
      <c r="Q10" s="36">
        <v>1</v>
      </c>
      <c r="R10" s="36">
        <v>0.2</v>
      </c>
      <c r="S10" s="36">
        <v>0.4</v>
      </c>
      <c r="T10" s="36">
        <v>0.8</v>
      </c>
      <c r="U10" s="46">
        <f t="shared" si="2"/>
        <v>3.2</v>
      </c>
      <c r="V10" s="59" t="str">
        <f t="shared" si="3"/>
        <v>ALTA</v>
      </c>
      <c r="W10" s="64" t="e">
        <f t="shared" si="4"/>
        <v>#N/A</v>
      </c>
      <c r="X10" s="11"/>
      <c r="Y10" s="12"/>
      <c r="Z10" s="64"/>
      <c r="AA10" s="11"/>
      <c r="AB10" s="11"/>
      <c r="AC10" s="13"/>
    </row>
    <row r="11" spans="1:29" ht="134.65" customHeight="1" x14ac:dyDescent="0.25">
      <c r="A11" s="63">
        <v>8</v>
      </c>
      <c r="B11" s="57" t="s">
        <v>215</v>
      </c>
      <c r="C11" s="36"/>
      <c r="D11" s="2" t="s">
        <v>120</v>
      </c>
      <c r="E11" s="67" t="s">
        <v>279</v>
      </c>
      <c r="F11" s="2" t="s">
        <v>427</v>
      </c>
      <c r="G11" s="2"/>
      <c r="H11" s="2" t="s">
        <v>213</v>
      </c>
      <c r="I11" s="36">
        <v>0.8</v>
      </c>
      <c r="J11" s="36">
        <v>0.6</v>
      </c>
      <c r="K11" s="36">
        <v>0.2</v>
      </c>
      <c r="L11" s="36">
        <v>0.4</v>
      </c>
      <c r="M11" s="36">
        <v>1</v>
      </c>
      <c r="N11" s="46">
        <f t="shared" si="0"/>
        <v>3</v>
      </c>
      <c r="O11" s="45" t="str">
        <f t="shared" si="1"/>
        <v>MEDIA</v>
      </c>
      <c r="P11" s="36">
        <v>0.8</v>
      </c>
      <c r="Q11" s="36">
        <v>0.6</v>
      </c>
      <c r="R11" s="36">
        <v>0.2</v>
      </c>
      <c r="S11" s="36">
        <v>0.4</v>
      </c>
      <c r="T11" s="36">
        <v>1</v>
      </c>
      <c r="U11" s="46">
        <f t="shared" si="2"/>
        <v>3</v>
      </c>
      <c r="V11" s="59" t="str">
        <f t="shared" si="3"/>
        <v>MEDIA</v>
      </c>
      <c r="W11" s="64" t="e">
        <f t="shared" si="4"/>
        <v>#N/A</v>
      </c>
      <c r="X11" s="11"/>
      <c r="Y11" s="12"/>
      <c r="Z11" s="64"/>
      <c r="AA11" s="11"/>
      <c r="AB11" s="11"/>
      <c r="AC11" s="13"/>
    </row>
    <row r="12" spans="1:29" ht="128.25" customHeight="1" x14ac:dyDescent="0.25">
      <c r="A12" s="63">
        <v>9</v>
      </c>
      <c r="B12" s="57" t="s">
        <v>215</v>
      </c>
      <c r="C12" s="36"/>
      <c r="D12" s="2" t="s">
        <v>121</v>
      </c>
      <c r="E12" s="2" t="s">
        <v>280</v>
      </c>
      <c r="F12" s="36" t="s">
        <v>428</v>
      </c>
      <c r="G12" s="2"/>
      <c r="H12" s="2" t="s">
        <v>278</v>
      </c>
      <c r="I12" s="36">
        <v>1</v>
      </c>
      <c r="J12" s="36">
        <v>0.6</v>
      </c>
      <c r="K12" s="36">
        <v>0.2</v>
      </c>
      <c r="L12" s="36">
        <v>0.4</v>
      </c>
      <c r="M12" s="36">
        <v>0.8</v>
      </c>
      <c r="N12" s="46">
        <f t="shared" si="0"/>
        <v>3</v>
      </c>
      <c r="O12" s="45" t="str">
        <f t="shared" si="1"/>
        <v>MEDIA</v>
      </c>
      <c r="P12" s="36">
        <v>1</v>
      </c>
      <c r="Q12" s="36">
        <v>0.6</v>
      </c>
      <c r="R12" s="36">
        <v>0.2</v>
      </c>
      <c r="S12" s="36">
        <v>0.4</v>
      </c>
      <c r="T12" s="36">
        <v>0.8</v>
      </c>
      <c r="U12" s="46">
        <f t="shared" si="2"/>
        <v>3</v>
      </c>
      <c r="V12" s="59" t="str">
        <f t="shared" si="3"/>
        <v>MEDIA</v>
      </c>
      <c r="W12" s="64" t="e">
        <f t="shared" si="4"/>
        <v>#N/A</v>
      </c>
      <c r="X12" s="11" t="s">
        <v>78</v>
      </c>
      <c r="Y12" s="12" t="s">
        <v>74</v>
      </c>
      <c r="Z12" s="64" t="e">
        <f>+HLOOKUP(W12,matrice_cxr,VLOOKUP(X12,matrice_cxr,2,FALSE),FALSE)</f>
        <v>#N/A</v>
      </c>
      <c r="AA12" s="11" t="s">
        <v>18</v>
      </c>
      <c r="AB12" s="11" t="s">
        <v>35</v>
      </c>
      <c r="AC12" s="13" t="s">
        <v>19</v>
      </c>
    </row>
    <row r="13" spans="1:29" ht="183.75" customHeight="1" x14ac:dyDescent="0.25">
      <c r="A13" s="63">
        <v>10</v>
      </c>
      <c r="B13" s="57" t="s">
        <v>215</v>
      </c>
      <c r="C13" s="36"/>
      <c r="D13" s="2" t="s">
        <v>122</v>
      </c>
      <c r="E13" s="2" t="s">
        <v>214</v>
      </c>
      <c r="F13" s="36" t="s">
        <v>428</v>
      </c>
      <c r="G13" s="2"/>
      <c r="H13" s="2" t="s">
        <v>278</v>
      </c>
      <c r="I13" s="36">
        <v>1</v>
      </c>
      <c r="J13" s="36">
        <v>0.6</v>
      </c>
      <c r="K13" s="36">
        <v>0.2</v>
      </c>
      <c r="L13" s="36">
        <v>0.4</v>
      </c>
      <c r="M13" s="36">
        <v>0.8</v>
      </c>
      <c r="N13" s="46">
        <f t="shared" si="0"/>
        <v>3</v>
      </c>
      <c r="O13" s="45" t="str">
        <f t="shared" si="1"/>
        <v>MEDIA</v>
      </c>
      <c r="P13" s="36">
        <v>1</v>
      </c>
      <c r="Q13" s="36">
        <v>0.6</v>
      </c>
      <c r="R13" s="36">
        <v>0.2</v>
      </c>
      <c r="S13" s="36">
        <v>0.4</v>
      </c>
      <c r="T13" s="36">
        <v>0.8</v>
      </c>
      <c r="U13" s="46">
        <f t="shared" si="2"/>
        <v>3</v>
      </c>
      <c r="V13" s="59" t="str">
        <f t="shared" si="3"/>
        <v>MEDIA</v>
      </c>
      <c r="W13" s="64" t="e">
        <f t="shared" si="4"/>
        <v>#N/A</v>
      </c>
      <c r="X13" s="11"/>
      <c r="Y13" s="12" t="s">
        <v>378</v>
      </c>
      <c r="Z13" s="64"/>
      <c r="AA13" s="11"/>
      <c r="AB13" s="11"/>
      <c r="AC13" s="13"/>
    </row>
    <row r="14" spans="1:29" ht="181.5" x14ac:dyDescent="0.25">
      <c r="A14" s="63">
        <v>11</v>
      </c>
      <c r="B14" s="57" t="s">
        <v>215</v>
      </c>
      <c r="C14" s="36"/>
      <c r="D14" s="2" t="s">
        <v>119</v>
      </c>
      <c r="E14" s="2" t="s">
        <v>152</v>
      </c>
      <c r="F14" s="2" t="s">
        <v>429</v>
      </c>
      <c r="G14" s="2"/>
      <c r="H14" s="2" t="s">
        <v>36</v>
      </c>
      <c r="I14" s="36">
        <v>0.6</v>
      </c>
      <c r="J14" s="36">
        <v>0.6</v>
      </c>
      <c r="K14" s="36">
        <v>0.2</v>
      </c>
      <c r="L14" s="36">
        <v>0.2</v>
      </c>
      <c r="M14" s="36">
        <v>0.8</v>
      </c>
      <c r="N14" s="46">
        <f t="shared" si="0"/>
        <v>2.4</v>
      </c>
      <c r="O14" s="45" t="str">
        <f t="shared" si="1"/>
        <v>MEDIA</v>
      </c>
      <c r="P14" s="36">
        <v>0.6</v>
      </c>
      <c r="Q14" s="36">
        <v>0.6</v>
      </c>
      <c r="R14" s="36">
        <v>0.2</v>
      </c>
      <c r="S14" s="36">
        <v>0.2</v>
      </c>
      <c r="T14" s="36">
        <v>0.8</v>
      </c>
      <c r="U14" s="46">
        <f t="shared" si="2"/>
        <v>2.4</v>
      </c>
      <c r="V14" s="59" t="str">
        <f t="shared" si="3"/>
        <v>MEDIA</v>
      </c>
      <c r="W14" s="64" t="e">
        <f t="shared" si="4"/>
        <v>#N/A</v>
      </c>
      <c r="X14" s="11" t="s">
        <v>78</v>
      </c>
      <c r="Y14" s="12" t="s">
        <v>379</v>
      </c>
      <c r="Z14" s="64" t="e">
        <f>+HLOOKUP(W14,matrice_cxr,VLOOKUP(X14,matrice_cxr,2,FALSE),FALSE)</f>
        <v>#N/A</v>
      </c>
      <c r="AA14" s="11" t="s">
        <v>18</v>
      </c>
      <c r="AB14" s="11" t="s">
        <v>35</v>
      </c>
      <c r="AC14" s="13" t="s">
        <v>19</v>
      </c>
    </row>
    <row r="15" spans="1:29" ht="181.5" x14ac:dyDescent="0.25">
      <c r="A15" s="63">
        <v>12</v>
      </c>
      <c r="B15" s="57" t="s">
        <v>215</v>
      </c>
      <c r="C15" s="36"/>
      <c r="D15" s="2" t="s">
        <v>120</v>
      </c>
      <c r="E15" s="2" t="s">
        <v>124</v>
      </c>
      <c r="F15" s="2" t="s">
        <v>436</v>
      </c>
      <c r="G15" s="2"/>
      <c r="H15" s="2" t="s">
        <v>123</v>
      </c>
      <c r="I15" s="36">
        <v>1</v>
      </c>
      <c r="J15" s="36">
        <v>0.8</v>
      </c>
      <c r="K15" s="36">
        <v>0.2</v>
      </c>
      <c r="L15" s="36">
        <v>0.2</v>
      </c>
      <c r="M15" s="36">
        <v>1</v>
      </c>
      <c r="N15" s="46">
        <f t="shared" si="0"/>
        <v>3.2</v>
      </c>
      <c r="O15" s="45" t="str">
        <f t="shared" si="1"/>
        <v>ALTA</v>
      </c>
      <c r="P15" s="36">
        <v>1</v>
      </c>
      <c r="Q15" s="36">
        <v>0.8</v>
      </c>
      <c r="R15" s="36">
        <v>0.2</v>
      </c>
      <c r="S15" s="36">
        <v>0.2</v>
      </c>
      <c r="T15" s="36">
        <v>1</v>
      </c>
      <c r="U15" s="46">
        <f t="shared" si="2"/>
        <v>3.2</v>
      </c>
      <c r="V15" s="59" t="str">
        <f t="shared" si="3"/>
        <v>ALTA</v>
      </c>
      <c r="W15" s="64" t="e">
        <f t="shared" si="4"/>
        <v>#N/A</v>
      </c>
      <c r="X15" s="11"/>
      <c r="Y15" s="12"/>
      <c r="Z15" s="64"/>
      <c r="AA15" s="11"/>
      <c r="AB15" s="11"/>
      <c r="AC15" s="13"/>
    </row>
    <row r="16" spans="1:29" ht="181.5" customHeight="1" x14ac:dyDescent="0.25">
      <c r="A16" s="63">
        <v>13</v>
      </c>
      <c r="B16" s="57" t="s">
        <v>215</v>
      </c>
      <c r="C16" s="36"/>
      <c r="D16" s="2" t="s">
        <v>120</v>
      </c>
      <c r="E16" s="2" t="s">
        <v>126</v>
      </c>
      <c r="F16" s="2" t="s">
        <v>436</v>
      </c>
      <c r="G16" s="2"/>
      <c r="H16" s="2" t="s">
        <v>125</v>
      </c>
      <c r="I16" s="36">
        <v>1</v>
      </c>
      <c r="J16" s="36">
        <v>0.8</v>
      </c>
      <c r="K16" s="36">
        <v>0.2</v>
      </c>
      <c r="L16" s="36">
        <v>0.4</v>
      </c>
      <c r="M16" s="36">
        <v>0.8</v>
      </c>
      <c r="N16" s="46">
        <f t="shared" si="0"/>
        <v>3.2</v>
      </c>
      <c r="O16" s="45" t="str">
        <f t="shared" si="1"/>
        <v>ALTA</v>
      </c>
      <c r="P16" s="36">
        <v>1</v>
      </c>
      <c r="Q16" s="36">
        <v>0.8</v>
      </c>
      <c r="R16" s="36">
        <v>0.2</v>
      </c>
      <c r="S16" s="36">
        <v>0.4</v>
      </c>
      <c r="T16" s="36">
        <v>0.8</v>
      </c>
      <c r="U16" s="46">
        <f t="shared" si="2"/>
        <v>3.2</v>
      </c>
      <c r="V16" s="59" t="str">
        <f t="shared" si="3"/>
        <v>ALTA</v>
      </c>
      <c r="W16" s="64" t="e">
        <f t="shared" si="4"/>
        <v>#N/A</v>
      </c>
      <c r="X16" s="11"/>
      <c r="Y16" s="12"/>
      <c r="Z16" s="64"/>
      <c r="AA16" s="11"/>
      <c r="AB16" s="11"/>
      <c r="AC16" s="13"/>
    </row>
    <row r="17" spans="1:29" ht="199.15" customHeight="1" x14ac:dyDescent="0.25">
      <c r="A17" s="63">
        <v>14</v>
      </c>
      <c r="B17" s="57" t="s">
        <v>215</v>
      </c>
      <c r="C17" s="48"/>
      <c r="D17" s="48" t="s">
        <v>221</v>
      </c>
      <c r="E17" s="48" t="s">
        <v>286</v>
      </c>
      <c r="F17" s="2" t="s">
        <v>429</v>
      </c>
      <c r="G17" s="48"/>
      <c r="H17" s="48" t="s">
        <v>281</v>
      </c>
      <c r="I17" s="37">
        <v>1</v>
      </c>
      <c r="J17" s="37">
        <v>1</v>
      </c>
      <c r="K17" s="37">
        <v>0.2</v>
      </c>
      <c r="L17" s="37">
        <v>0.2</v>
      </c>
      <c r="M17" s="37">
        <v>1</v>
      </c>
      <c r="N17" s="46">
        <f t="shared" si="0"/>
        <v>3.4000000000000004</v>
      </c>
      <c r="O17" s="45" t="str">
        <f t="shared" si="1"/>
        <v>ALTA</v>
      </c>
      <c r="P17" s="37">
        <v>1</v>
      </c>
      <c r="Q17" s="37">
        <v>1</v>
      </c>
      <c r="R17" s="37">
        <v>0.2</v>
      </c>
      <c r="S17" s="37">
        <v>0.2</v>
      </c>
      <c r="T17" s="37">
        <v>1</v>
      </c>
      <c r="U17" s="46">
        <f t="shared" si="2"/>
        <v>3.4000000000000004</v>
      </c>
      <c r="V17" s="59" t="str">
        <f t="shared" si="3"/>
        <v>ALTA</v>
      </c>
      <c r="W17" s="64" t="e">
        <f t="shared" si="4"/>
        <v>#N/A</v>
      </c>
      <c r="X17" s="11" t="s">
        <v>78</v>
      </c>
      <c r="Y17" s="14" t="e">
        <f>+IF(X17&lt;&gt;"",CONCATENATE("Livello di Rischio ",W17," e Grado di Controllo ",X17),"")</f>
        <v>#N/A</v>
      </c>
      <c r="Z17" s="64" t="e">
        <f>+HLOOKUP(W17,matrice_cxr,VLOOKUP(X17,matrice_cxr,2,FALSE),FALSE)</f>
        <v>#N/A</v>
      </c>
      <c r="AA17" s="15"/>
      <c r="AB17" s="14" t="s">
        <v>75</v>
      </c>
      <c r="AC17" s="16" t="s">
        <v>19</v>
      </c>
    </row>
    <row r="18" spans="1:29" ht="76.150000000000006" customHeight="1" x14ac:dyDescent="0.25">
      <c r="A18" s="63">
        <v>15</v>
      </c>
      <c r="B18" s="57" t="s">
        <v>215</v>
      </c>
      <c r="C18" s="82"/>
      <c r="D18" s="48" t="s">
        <v>222</v>
      </c>
      <c r="E18" s="48" t="s">
        <v>282</v>
      </c>
      <c r="F18" s="48" t="s">
        <v>284</v>
      </c>
      <c r="G18" s="48"/>
      <c r="H18" s="48" t="s">
        <v>285</v>
      </c>
      <c r="I18" s="37">
        <v>1</v>
      </c>
      <c r="J18" s="37">
        <v>1</v>
      </c>
      <c r="K18" s="37">
        <v>0.2</v>
      </c>
      <c r="L18" s="37">
        <v>0.2</v>
      </c>
      <c r="M18" s="37">
        <v>1</v>
      </c>
      <c r="N18" s="46">
        <f t="shared" si="0"/>
        <v>3.4000000000000004</v>
      </c>
      <c r="O18" s="45" t="str">
        <f t="shared" si="1"/>
        <v>ALTA</v>
      </c>
      <c r="P18" s="37">
        <v>1</v>
      </c>
      <c r="Q18" s="37">
        <v>1</v>
      </c>
      <c r="R18" s="37">
        <v>0.2</v>
      </c>
      <c r="S18" s="37">
        <v>0.2</v>
      </c>
      <c r="T18" s="37">
        <v>1</v>
      </c>
      <c r="U18" s="46">
        <f t="shared" si="2"/>
        <v>3.4000000000000004</v>
      </c>
      <c r="V18" s="59" t="str">
        <f t="shared" si="3"/>
        <v>ALTA</v>
      </c>
      <c r="W18" s="64" t="e">
        <f t="shared" si="4"/>
        <v>#N/A</v>
      </c>
      <c r="X18" s="11" t="s">
        <v>78</v>
      </c>
      <c r="Y18" s="14" t="e">
        <f>+IF(X18&lt;&gt;"",CONCATENATE("Livello di Rischio ",W18," e Grado di Controllo ",X18),"")</f>
        <v>#N/A</v>
      </c>
      <c r="Z18" s="64" t="e">
        <f>+HLOOKUP(W18,matrice_cxr,VLOOKUP(X18,matrice_cxr,2,FALSE),FALSE)</f>
        <v>#N/A</v>
      </c>
      <c r="AA18" s="15"/>
      <c r="AB18" s="14" t="s">
        <v>75</v>
      </c>
      <c r="AC18" s="16" t="s">
        <v>19</v>
      </c>
    </row>
    <row r="19" spans="1:29" ht="181.5" x14ac:dyDescent="0.25">
      <c r="A19" s="63">
        <v>16</v>
      </c>
      <c r="B19" s="57" t="s">
        <v>215</v>
      </c>
      <c r="C19" s="82"/>
      <c r="D19" s="48" t="s">
        <v>223</v>
      </c>
      <c r="E19" s="48" t="s">
        <v>132</v>
      </c>
      <c r="F19" s="48" t="s">
        <v>390</v>
      </c>
      <c r="G19" s="48"/>
      <c r="H19" s="48" t="s">
        <v>283</v>
      </c>
      <c r="I19" s="37">
        <v>1</v>
      </c>
      <c r="J19" s="37">
        <v>1</v>
      </c>
      <c r="K19" s="37">
        <v>0.2</v>
      </c>
      <c r="L19" s="37">
        <v>0.2</v>
      </c>
      <c r="M19" s="37">
        <v>1</v>
      </c>
      <c r="N19" s="46">
        <f t="shared" si="0"/>
        <v>3.4000000000000004</v>
      </c>
      <c r="O19" s="45" t="str">
        <f t="shared" si="1"/>
        <v>ALTA</v>
      </c>
      <c r="P19" s="37">
        <v>1</v>
      </c>
      <c r="Q19" s="37">
        <v>1</v>
      </c>
      <c r="R19" s="37">
        <v>0.2</v>
      </c>
      <c r="S19" s="37">
        <v>0.2</v>
      </c>
      <c r="T19" s="37">
        <v>1</v>
      </c>
      <c r="U19" s="46">
        <f t="shared" si="2"/>
        <v>3.4000000000000004</v>
      </c>
      <c r="V19" s="59" t="str">
        <f t="shared" si="3"/>
        <v>ALTA</v>
      </c>
      <c r="W19" s="64" t="e">
        <f t="shared" si="4"/>
        <v>#N/A</v>
      </c>
      <c r="X19" s="11" t="s">
        <v>78</v>
      </c>
      <c r="Y19" s="14"/>
      <c r="Z19" s="64"/>
      <c r="AA19" s="15"/>
      <c r="AB19" s="14"/>
      <c r="AC19" s="16"/>
    </row>
    <row r="20" spans="1:29" ht="181.5" x14ac:dyDescent="0.25">
      <c r="A20" s="63">
        <v>17</v>
      </c>
      <c r="B20" s="57" t="s">
        <v>215</v>
      </c>
      <c r="C20" s="82"/>
      <c r="D20" s="48" t="s">
        <v>224</v>
      </c>
      <c r="E20" s="48" t="s">
        <v>133</v>
      </c>
      <c r="F20" s="2" t="s">
        <v>429</v>
      </c>
      <c r="G20" s="48"/>
      <c r="H20" s="48" t="s">
        <v>288</v>
      </c>
      <c r="I20" s="37">
        <v>1</v>
      </c>
      <c r="J20" s="37">
        <v>1</v>
      </c>
      <c r="K20" s="37">
        <v>0.2</v>
      </c>
      <c r="L20" s="37">
        <v>0.2</v>
      </c>
      <c r="M20" s="37">
        <v>1</v>
      </c>
      <c r="N20" s="46">
        <f t="shared" si="0"/>
        <v>3.4000000000000004</v>
      </c>
      <c r="O20" s="45" t="str">
        <f t="shared" si="1"/>
        <v>ALTA</v>
      </c>
      <c r="P20" s="37">
        <v>1</v>
      </c>
      <c r="Q20" s="37">
        <v>1</v>
      </c>
      <c r="R20" s="37">
        <v>0.2</v>
      </c>
      <c r="S20" s="37">
        <v>0.2</v>
      </c>
      <c r="T20" s="37">
        <v>1</v>
      </c>
      <c r="U20" s="46">
        <f t="shared" si="2"/>
        <v>3.4000000000000004</v>
      </c>
      <c r="V20" s="59" t="str">
        <f t="shared" si="3"/>
        <v>ALTA</v>
      </c>
      <c r="W20" s="64" t="e">
        <f t="shared" si="4"/>
        <v>#N/A</v>
      </c>
      <c r="X20" s="11" t="s">
        <v>78</v>
      </c>
      <c r="Y20" s="12" t="s">
        <v>379</v>
      </c>
      <c r="Z20" s="64" t="e">
        <f t="shared" ref="Z20:Z55" si="5">+HLOOKUP(W20,matrice_cxr,VLOOKUP(X20,matrice_cxr,2,FALSE),FALSE)</f>
        <v>#N/A</v>
      </c>
      <c r="AA20" s="15"/>
      <c r="AB20" s="14" t="s">
        <v>75</v>
      </c>
      <c r="AC20" s="16" t="s">
        <v>19</v>
      </c>
    </row>
    <row r="21" spans="1:29" ht="181.5" x14ac:dyDescent="0.25">
      <c r="A21" s="63">
        <v>18</v>
      </c>
      <c r="B21" s="57" t="s">
        <v>215</v>
      </c>
      <c r="C21" s="82"/>
      <c r="D21" s="48" t="s">
        <v>223</v>
      </c>
      <c r="E21" s="48" t="s">
        <v>289</v>
      </c>
      <c r="F21" s="2" t="s">
        <v>430</v>
      </c>
      <c r="G21" s="48"/>
      <c r="H21" s="48" t="s">
        <v>287</v>
      </c>
      <c r="I21" s="37">
        <v>0.8</v>
      </c>
      <c r="J21" s="37">
        <v>1</v>
      </c>
      <c r="K21" s="37">
        <v>0.2</v>
      </c>
      <c r="L21" s="37">
        <v>0.2</v>
      </c>
      <c r="M21" s="37">
        <v>1</v>
      </c>
      <c r="N21" s="46">
        <f t="shared" si="0"/>
        <v>3.2</v>
      </c>
      <c r="O21" s="45" t="str">
        <f t="shared" si="1"/>
        <v>ALTA</v>
      </c>
      <c r="P21" s="37">
        <v>0.8</v>
      </c>
      <c r="Q21" s="37">
        <v>1</v>
      </c>
      <c r="R21" s="37">
        <v>0.2</v>
      </c>
      <c r="S21" s="37">
        <v>0.2</v>
      </c>
      <c r="T21" s="37">
        <v>1</v>
      </c>
      <c r="U21" s="46">
        <f t="shared" si="2"/>
        <v>3.2</v>
      </c>
      <c r="V21" s="59" t="str">
        <f t="shared" si="3"/>
        <v>ALTA</v>
      </c>
      <c r="W21" s="64" t="e">
        <f t="shared" si="4"/>
        <v>#N/A</v>
      </c>
      <c r="X21" s="11" t="s">
        <v>78</v>
      </c>
      <c r="Y21" s="14" t="s">
        <v>380</v>
      </c>
      <c r="Z21" s="64" t="e">
        <f t="shared" si="5"/>
        <v>#N/A</v>
      </c>
      <c r="AA21" s="15"/>
      <c r="AB21" s="14" t="s">
        <v>75</v>
      </c>
      <c r="AC21" s="16" t="s">
        <v>19</v>
      </c>
    </row>
    <row r="22" spans="1:29" ht="181.5" x14ac:dyDescent="0.25">
      <c r="A22" s="63">
        <v>19</v>
      </c>
      <c r="B22" s="57" t="s">
        <v>215</v>
      </c>
      <c r="C22" s="82"/>
      <c r="D22" s="48" t="s">
        <v>223</v>
      </c>
      <c r="E22" s="48" t="s">
        <v>134</v>
      </c>
      <c r="F22" s="2" t="s">
        <v>430</v>
      </c>
      <c r="G22" s="48"/>
      <c r="H22" s="48" t="s">
        <v>290</v>
      </c>
      <c r="I22" s="37">
        <v>1</v>
      </c>
      <c r="J22" s="37">
        <v>1</v>
      </c>
      <c r="K22" s="37">
        <v>0.2</v>
      </c>
      <c r="L22" s="37">
        <v>0.2</v>
      </c>
      <c r="M22" s="37">
        <v>1</v>
      </c>
      <c r="N22" s="46">
        <f t="shared" si="0"/>
        <v>3.4000000000000004</v>
      </c>
      <c r="O22" s="45" t="str">
        <f t="shared" si="1"/>
        <v>ALTA</v>
      </c>
      <c r="P22" s="37">
        <v>1</v>
      </c>
      <c r="Q22" s="37">
        <v>1</v>
      </c>
      <c r="R22" s="37">
        <v>0.2</v>
      </c>
      <c r="S22" s="37">
        <v>0.2</v>
      </c>
      <c r="T22" s="37">
        <v>1</v>
      </c>
      <c r="U22" s="46">
        <f t="shared" si="2"/>
        <v>3.4000000000000004</v>
      </c>
      <c r="V22" s="59" t="str">
        <f t="shared" si="3"/>
        <v>ALTA</v>
      </c>
      <c r="W22" s="64" t="e">
        <f t="shared" si="4"/>
        <v>#N/A</v>
      </c>
      <c r="X22" s="11" t="s">
        <v>78</v>
      </c>
      <c r="Y22" s="14" t="s">
        <v>380</v>
      </c>
      <c r="Z22" s="64" t="e">
        <f t="shared" si="5"/>
        <v>#N/A</v>
      </c>
      <c r="AA22" s="15"/>
      <c r="AB22" s="14" t="s">
        <v>75</v>
      </c>
      <c r="AC22" s="16" t="s">
        <v>19</v>
      </c>
    </row>
    <row r="23" spans="1:29" ht="181.5" x14ac:dyDescent="0.25">
      <c r="A23" s="63">
        <v>20</v>
      </c>
      <c r="B23" s="57" t="s">
        <v>215</v>
      </c>
      <c r="C23" s="82"/>
      <c r="D23" s="48" t="s">
        <v>223</v>
      </c>
      <c r="E23" s="48" t="s">
        <v>291</v>
      </c>
      <c r="F23" s="2" t="s">
        <v>431</v>
      </c>
      <c r="G23" s="48"/>
      <c r="H23" s="48" t="s">
        <v>292</v>
      </c>
      <c r="I23" s="37">
        <v>0.8</v>
      </c>
      <c r="J23" s="37">
        <v>1</v>
      </c>
      <c r="K23" s="37">
        <v>0.2</v>
      </c>
      <c r="L23" s="37">
        <v>0.4</v>
      </c>
      <c r="M23" s="37">
        <v>0.8</v>
      </c>
      <c r="N23" s="46">
        <f t="shared" si="0"/>
        <v>3.2</v>
      </c>
      <c r="O23" s="45" t="str">
        <f t="shared" si="1"/>
        <v>ALTA</v>
      </c>
      <c r="P23" s="37">
        <v>0.8</v>
      </c>
      <c r="Q23" s="37">
        <v>1</v>
      </c>
      <c r="R23" s="37">
        <v>0.2</v>
      </c>
      <c r="S23" s="37">
        <v>0.4</v>
      </c>
      <c r="T23" s="37">
        <v>0.8</v>
      </c>
      <c r="U23" s="46">
        <f t="shared" si="2"/>
        <v>3.2</v>
      </c>
      <c r="V23" s="59" t="str">
        <f t="shared" si="3"/>
        <v>ALTA</v>
      </c>
      <c r="W23" s="64" t="e">
        <f t="shared" si="4"/>
        <v>#N/A</v>
      </c>
      <c r="X23" s="11" t="s">
        <v>78</v>
      </c>
      <c r="Y23" s="14"/>
      <c r="Z23" s="64" t="e">
        <f t="shared" si="5"/>
        <v>#N/A</v>
      </c>
      <c r="AA23" s="15"/>
      <c r="AB23" s="14" t="s">
        <v>75</v>
      </c>
      <c r="AC23" s="16" t="s">
        <v>19</v>
      </c>
    </row>
    <row r="24" spans="1:29" ht="181.5" x14ac:dyDescent="0.25">
      <c r="A24" s="63">
        <v>21</v>
      </c>
      <c r="B24" s="57" t="s">
        <v>215</v>
      </c>
      <c r="C24" s="82"/>
      <c r="D24" s="48" t="s">
        <v>225</v>
      </c>
      <c r="E24" s="48" t="s">
        <v>135</v>
      </c>
      <c r="F24" s="48" t="s">
        <v>432</v>
      </c>
      <c r="G24" s="48"/>
      <c r="H24" s="48" t="s">
        <v>293</v>
      </c>
      <c r="I24" s="37">
        <v>0.8</v>
      </c>
      <c r="J24" s="37">
        <v>1</v>
      </c>
      <c r="K24" s="37">
        <v>0.2</v>
      </c>
      <c r="L24" s="37">
        <v>0.4</v>
      </c>
      <c r="M24" s="37">
        <v>0.8</v>
      </c>
      <c r="N24" s="46">
        <f t="shared" si="0"/>
        <v>3.2</v>
      </c>
      <c r="O24" s="45" t="str">
        <f t="shared" si="1"/>
        <v>ALTA</v>
      </c>
      <c r="P24" s="37">
        <v>0.8</v>
      </c>
      <c r="Q24" s="37">
        <v>1</v>
      </c>
      <c r="R24" s="37">
        <v>0.2</v>
      </c>
      <c r="S24" s="37">
        <v>0.4</v>
      </c>
      <c r="T24" s="37">
        <v>0.8</v>
      </c>
      <c r="U24" s="46">
        <f t="shared" si="2"/>
        <v>3.2</v>
      </c>
      <c r="V24" s="59" t="str">
        <f t="shared" si="3"/>
        <v>ALTA</v>
      </c>
      <c r="W24" s="64" t="e">
        <f t="shared" si="4"/>
        <v>#N/A</v>
      </c>
      <c r="X24" s="11" t="s">
        <v>78</v>
      </c>
      <c r="Y24" s="14" t="s">
        <v>381</v>
      </c>
      <c r="Z24" s="64" t="e">
        <f t="shared" si="5"/>
        <v>#N/A</v>
      </c>
      <c r="AA24" s="15"/>
      <c r="AB24" s="14" t="s">
        <v>75</v>
      </c>
      <c r="AC24" s="16" t="s">
        <v>19</v>
      </c>
    </row>
    <row r="25" spans="1:29" ht="181.5" x14ac:dyDescent="0.25">
      <c r="A25" s="63">
        <v>22</v>
      </c>
      <c r="B25" s="57" t="s">
        <v>215</v>
      </c>
      <c r="C25" s="82"/>
      <c r="D25" s="48" t="s">
        <v>224</v>
      </c>
      <c r="E25" s="48" t="s">
        <v>295</v>
      </c>
      <c r="F25" s="48" t="s">
        <v>437</v>
      </c>
      <c r="G25" s="48"/>
      <c r="H25" s="48" t="s">
        <v>294</v>
      </c>
      <c r="I25" s="37">
        <v>1</v>
      </c>
      <c r="J25" s="37">
        <v>1</v>
      </c>
      <c r="K25" s="37">
        <v>0.2</v>
      </c>
      <c r="L25" s="37">
        <v>0.4</v>
      </c>
      <c r="M25" s="37">
        <v>1</v>
      </c>
      <c r="N25" s="46">
        <f t="shared" si="0"/>
        <v>3.6</v>
      </c>
      <c r="O25" s="45" t="str">
        <f t="shared" si="1"/>
        <v>ALTA</v>
      </c>
      <c r="P25" s="37">
        <v>1</v>
      </c>
      <c r="Q25" s="37">
        <v>1</v>
      </c>
      <c r="R25" s="37">
        <v>0.2</v>
      </c>
      <c r="S25" s="37">
        <v>0.4</v>
      </c>
      <c r="T25" s="37">
        <v>1</v>
      </c>
      <c r="U25" s="46">
        <f t="shared" si="2"/>
        <v>3.6</v>
      </c>
      <c r="V25" s="59" t="str">
        <f t="shared" si="3"/>
        <v>ALTA</v>
      </c>
      <c r="W25" s="64" t="e">
        <f t="shared" si="4"/>
        <v>#N/A</v>
      </c>
      <c r="X25" s="11" t="s">
        <v>78</v>
      </c>
      <c r="Y25" s="14"/>
      <c r="Z25" s="64" t="e">
        <f t="shared" si="5"/>
        <v>#N/A</v>
      </c>
      <c r="AA25" s="15"/>
      <c r="AB25" s="90" t="s">
        <v>359</v>
      </c>
      <c r="AC25" s="16" t="s">
        <v>19</v>
      </c>
    </row>
    <row r="26" spans="1:29" ht="181.5" x14ac:dyDescent="0.25">
      <c r="A26" s="63">
        <v>23</v>
      </c>
      <c r="B26" s="57" t="s">
        <v>215</v>
      </c>
      <c r="C26" s="82"/>
      <c r="D26" s="48" t="s">
        <v>221</v>
      </c>
      <c r="E26" s="48" t="s">
        <v>136</v>
      </c>
      <c r="F26" s="48" t="s">
        <v>439</v>
      </c>
      <c r="G26" s="48"/>
      <c r="H26" s="48" t="s">
        <v>298</v>
      </c>
      <c r="I26" s="37">
        <v>1</v>
      </c>
      <c r="J26" s="37">
        <v>1</v>
      </c>
      <c r="K26" s="37">
        <v>0.2</v>
      </c>
      <c r="L26" s="37">
        <v>0.4</v>
      </c>
      <c r="M26" s="37">
        <v>1</v>
      </c>
      <c r="N26" s="46">
        <f>+IF(I26&lt;&gt;0,(SUM(I26:M26)),"")</f>
        <v>3.6</v>
      </c>
      <c r="O26" s="45" t="str">
        <f>+IF(I26&lt;&gt;0,VLOOKUP(N26,probabilità,3),"")</f>
        <v>ALTA</v>
      </c>
      <c r="P26" s="37">
        <v>1</v>
      </c>
      <c r="Q26" s="37">
        <v>1</v>
      </c>
      <c r="R26" s="37">
        <v>0.2</v>
      </c>
      <c r="S26" s="37">
        <v>0.4</v>
      </c>
      <c r="T26" s="37">
        <v>1</v>
      </c>
      <c r="U26" s="46">
        <f>+IF(P26&lt;&gt;0,(SUM(P26:T26)),"")</f>
        <v>3.6</v>
      </c>
      <c r="V26" s="59" t="str">
        <f>+IF(P26&lt;&gt;0,VLOOKUP(U26,probabilità,3),"")</f>
        <v>ALTA</v>
      </c>
      <c r="W26" s="64" t="e">
        <f>IF(V26&lt;&gt;0,HLOOKUP(O26,matrice_ixp,VLOOKUP(V26,matrice_ixp,2,FALSE),FALSE),"")</f>
        <v>#N/A</v>
      </c>
      <c r="X26" s="11" t="s">
        <v>78</v>
      </c>
      <c r="Y26" s="14"/>
      <c r="Z26" s="64" t="e">
        <f>+HLOOKUP(W26,matrice_cxr,VLOOKUP(X26,matrice_cxr,2,FALSE),FALSE)</f>
        <v>#N/A</v>
      </c>
      <c r="AA26" s="15"/>
      <c r="AB26" s="14" t="s">
        <v>75</v>
      </c>
      <c r="AC26" s="16" t="s">
        <v>19</v>
      </c>
    </row>
    <row r="27" spans="1:29" ht="138.75" customHeight="1" x14ac:dyDescent="0.25">
      <c r="A27" s="63">
        <v>24</v>
      </c>
      <c r="B27" s="57" t="s">
        <v>215</v>
      </c>
      <c r="C27" s="82"/>
      <c r="D27" s="48" t="s">
        <v>221</v>
      </c>
      <c r="E27" s="48" t="s">
        <v>299</v>
      </c>
      <c r="F27" s="48" t="s">
        <v>439</v>
      </c>
      <c r="G27" s="48"/>
      <c r="H27" s="48" t="s">
        <v>296</v>
      </c>
      <c r="I27" s="37">
        <v>1</v>
      </c>
      <c r="J27" s="37">
        <v>1</v>
      </c>
      <c r="K27" s="37">
        <v>0.2</v>
      </c>
      <c r="L27" s="37">
        <v>0.4</v>
      </c>
      <c r="M27" s="37">
        <v>1</v>
      </c>
      <c r="N27" s="46">
        <f t="shared" si="0"/>
        <v>3.6</v>
      </c>
      <c r="O27" s="45" t="str">
        <f t="shared" si="1"/>
        <v>ALTA</v>
      </c>
      <c r="P27" s="37">
        <v>1</v>
      </c>
      <c r="Q27" s="37">
        <v>1</v>
      </c>
      <c r="R27" s="37">
        <v>0.2</v>
      </c>
      <c r="S27" s="37">
        <v>0.4</v>
      </c>
      <c r="T27" s="37">
        <v>1</v>
      </c>
      <c r="U27" s="46">
        <f t="shared" si="2"/>
        <v>3.6</v>
      </c>
      <c r="V27" s="59" t="str">
        <f t="shared" si="3"/>
        <v>ALTA</v>
      </c>
      <c r="W27" s="64" t="e">
        <f t="shared" si="4"/>
        <v>#N/A</v>
      </c>
      <c r="X27" s="11" t="s">
        <v>78</v>
      </c>
      <c r="Y27" s="14"/>
      <c r="Z27" s="64" t="e">
        <f t="shared" si="5"/>
        <v>#N/A</v>
      </c>
      <c r="AA27" s="15"/>
      <c r="AB27" s="14" t="s">
        <v>75</v>
      </c>
      <c r="AC27" s="16" t="s">
        <v>19</v>
      </c>
    </row>
    <row r="28" spans="1:29" ht="183.75" customHeight="1" x14ac:dyDescent="0.25">
      <c r="A28" s="63">
        <v>25</v>
      </c>
      <c r="B28" s="57" t="s">
        <v>215</v>
      </c>
      <c r="C28" s="82"/>
      <c r="D28" s="48" t="s">
        <v>226</v>
      </c>
      <c r="E28" s="48" t="s">
        <v>203</v>
      </c>
      <c r="F28" s="48" t="s">
        <v>439</v>
      </c>
      <c r="G28" s="48"/>
      <c r="H28" s="48" t="s">
        <v>297</v>
      </c>
      <c r="I28" s="37">
        <v>1</v>
      </c>
      <c r="J28" s="37">
        <v>1</v>
      </c>
      <c r="K28" s="37">
        <v>0.2</v>
      </c>
      <c r="L28" s="37">
        <v>0.4</v>
      </c>
      <c r="M28" s="37">
        <v>1</v>
      </c>
      <c r="N28" s="46">
        <f t="shared" si="0"/>
        <v>3.6</v>
      </c>
      <c r="O28" s="45" t="str">
        <f t="shared" si="1"/>
        <v>ALTA</v>
      </c>
      <c r="P28" s="37">
        <v>1</v>
      </c>
      <c r="Q28" s="37">
        <v>1</v>
      </c>
      <c r="R28" s="37">
        <v>0.2</v>
      </c>
      <c r="S28" s="37">
        <v>0.4</v>
      </c>
      <c r="T28" s="37">
        <v>1</v>
      </c>
      <c r="U28" s="46">
        <f t="shared" si="2"/>
        <v>3.6</v>
      </c>
      <c r="V28" s="59" t="str">
        <f t="shared" si="3"/>
        <v>ALTA</v>
      </c>
      <c r="W28" s="64" t="e">
        <f t="shared" si="4"/>
        <v>#N/A</v>
      </c>
      <c r="X28" s="11" t="s">
        <v>78</v>
      </c>
      <c r="Y28" s="14"/>
      <c r="Z28" s="64" t="e">
        <f t="shared" si="5"/>
        <v>#N/A</v>
      </c>
      <c r="AA28" s="15"/>
      <c r="AB28" s="14" t="s">
        <v>75</v>
      </c>
      <c r="AC28" s="16" t="s">
        <v>19</v>
      </c>
    </row>
    <row r="29" spans="1:29" ht="181.5" x14ac:dyDescent="0.25">
      <c r="A29" s="63">
        <v>26</v>
      </c>
      <c r="B29" s="57" t="s">
        <v>215</v>
      </c>
      <c r="C29" s="82"/>
      <c r="D29" s="48" t="s">
        <v>227</v>
      </c>
      <c r="E29" s="48" t="s">
        <v>301</v>
      </c>
      <c r="F29" s="48" t="s">
        <v>433</v>
      </c>
      <c r="G29" s="48"/>
      <c r="H29" s="48" t="s">
        <v>300</v>
      </c>
      <c r="I29" s="37">
        <v>0.8</v>
      </c>
      <c r="J29" s="37">
        <v>1</v>
      </c>
      <c r="K29" s="37">
        <v>0.2</v>
      </c>
      <c r="L29" s="37">
        <v>0.4</v>
      </c>
      <c r="M29" s="37">
        <v>1</v>
      </c>
      <c r="N29" s="46">
        <f t="shared" si="0"/>
        <v>3.4</v>
      </c>
      <c r="O29" s="45" t="str">
        <f t="shared" si="1"/>
        <v>ALTA</v>
      </c>
      <c r="P29" s="37">
        <v>0.8</v>
      </c>
      <c r="Q29" s="37">
        <v>1</v>
      </c>
      <c r="R29" s="37">
        <v>0.2</v>
      </c>
      <c r="S29" s="37">
        <v>0.4</v>
      </c>
      <c r="T29" s="37">
        <v>1</v>
      </c>
      <c r="U29" s="46">
        <f t="shared" si="2"/>
        <v>3.4</v>
      </c>
      <c r="V29" s="59" t="str">
        <f t="shared" si="3"/>
        <v>ALTA</v>
      </c>
      <c r="W29" s="64" t="e">
        <f t="shared" si="4"/>
        <v>#N/A</v>
      </c>
      <c r="X29" s="11" t="s">
        <v>78</v>
      </c>
      <c r="Y29" s="14"/>
      <c r="Z29" s="64" t="e">
        <f t="shared" si="5"/>
        <v>#N/A</v>
      </c>
      <c r="AA29" s="15"/>
      <c r="AB29" s="14" t="s">
        <v>75</v>
      </c>
      <c r="AC29" s="16" t="s">
        <v>19</v>
      </c>
    </row>
    <row r="30" spans="1:29" ht="181.5" x14ac:dyDescent="0.25">
      <c r="A30" s="63">
        <v>27</v>
      </c>
      <c r="B30" s="57" t="s">
        <v>215</v>
      </c>
      <c r="C30" s="82"/>
      <c r="D30" s="48" t="s">
        <v>227</v>
      </c>
      <c r="E30" s="48" t="s">
        <v>204</v>
      </c>
      <c r="F30" s="48" t="s">
        <v>434</v>
      </c>
      <c r="G30" s="48"/>
      <c r="H30" s="48" t="s">
        <v>302</v>
      </c>
      <c r="I30" s="37">
        <v>0.8</v>
      </c>
      <c r="J30" s="37">
        <v>1</v>
      </c>
      <c r="K30" s="37">
        <v>0.2</v>
      </c>
      <c r="L30" s="37">
        <v>0.4</v>
      </c>
      <c r="M30" s="37">
        <v>1</v>
      </c>
      <c r="N30" s="46">
        <f t="shared" si="0"/>
        <v>3.4</v>
      </c>
      <c r="O30" s="45" t="str">
        <f t="shared" si="1"/>
        <v>ALTA</v>
      </c>
      <c r="P30" s="37">
        <v>0.8</v>
      </c>
      <c r="Q30" s="37">
        <v>1</v>
      </c>
      <c r="R30" s="37">
        <v>0.2</v>
      </c>
      <c r="S30" s="37">
        <v>0.4</v>
      </c>
      <c r="T30" s="37">
        <v>1</v>
      </c>
      <c r="U30" s="46">
        <f t="shared" si="2"/>
        <v>3.4</v>
      </c>
      <c r="V30" s="59" t="str">
        <f t="shared" si="3"/>
        <v>ALTA</v>
      </c>
      <c r="W30" s="64" t="e">
        <f t="shared" si="4"/>
        <v>#N/A</v>
      </c>
      <c r="X30" s="11" t="s">
        <v>78</v>
      </c>
      <c r="Y30" s="14"/>
      <c r="Z30" s="64" t="e">
        <f t="shared" si="5"/>
        <v>#N/A</v>
      </c>
      <c r="AA30" s="15"/>
      <c r="AB30" s="14" t="s">
        <v>75</v>
      </c>
      <c r="AC30" s="16" t="s">
        <v>19</v>
      </c>
    </row>
    <row r="31" spans="1:29" ht="79.5" customHeight="1" x14ac:dyDescent="0.25">
      <c r="A31" s="63">
        <v>28</v>
      </c>
      <c r="B31" s="57" t="s">
        <v>215</v>
      </c>
      <c r="C31" s="82"/>
      <c r="D31" s="48" t="s">
        <v>222</v>
      </c>
      <c r="E31" s="48" t="s">
        <v>306</v>
      </c>
      <c r="F31" s="48" t="s">
        <v>435</v>
      </c>
      <c r="G31" s="48"/>
      <c r="H31" s="48" t="s">
        <v>305</v>
      </c>
      <c r="I31" s="37">
        <v>1</v>
      </c>
      <c r="J31" s="37">
        <v>1</v>
      </c>
      <c r="K31" s="37">
        <v>0.2</v>
      </c>
      <c r="L31" s="37">
        <v>0.4</v>
      </c>
      <c r="M31" s="37">
        <v>1</v>
      </c>
      <c r="N31" s="46">
        <f t="shared" si="0"/>
        <v>3.6</v>
      </c>
      <c r="O31" s="45" t="str">
        <f t="shared" si="1"/>
        <v>ALTA</v>
      </c>
      <c r="P31" s="37">
        <v>1</v>
      </c>
      <c r="Q31" s="37">
        <v>1</v>
      </c>
      <c r="R31" s="37">
        <v>0.2</v>
      </c>
      <c r="S31" s="37">
        <v>0.4</v>
      </c>
      <c r="T31" s="37">
        <v>1</v>
      </c>
      <c r="U31" s="46">
        <f t="shared" si="2"/>
        <v>3.6</v>
      </c>
      <c r="V31" s="59" t="str">
        <f t="shared" si="3"/>
        <v>ALTA</v>
      </c>
      <c r="W31" s="64" t="e">
        <f t="shared" si="4"/>
        <v>#N/A</v>
      </c>
      <c r="X31" s="11" t="s">
        <v>78</v>
      </c>
      <c r="Y31" s="14"/>
      <c r="Z31" s="64" t="e">
        <f t="shared" si="5"/>
        <v>#N/A</v>
      </c>
      <c r="AA31" s="15"/>
      <c r="AB31" s="14" t="s">
        <v>75</v>
      </c>
      <c r="AC31" s="16" t="s">
        <v>19</v>
      </c>
    </row>
    <row r="32" spans="1:29" ht="80.650000000000006" customHeight="1" x14ac:dyDescent="0.25">
      <c r="A32" s="63">
        <v>29</v>
      </c>
      <c r="B32" s="57" t="s">
        <v>215</v>
      </c>
      <c r="C32" s="82"/>
      <c r="D32" s="48" t="s">
        <v>222</v>
      </c>
      <c r="E32" s="48" t="s">
        <v>137</v>
      </c>
      <c r="F32" s="48" t="s">
        <v>307</v>
      </c>
      <c r="G32" s="48"/>
      <c r="H32" s="48" t="s">
        <v>303</v>
      </c>
      <c r="I32" s="37">
        <v>1</v>
      </c>
      <c r="J32" s="37">
        <v>1</v>
      </c>
      <c r="K32" s="37">
        <v>0.2</v>
      </c>
      <c r="L32" s="37">
        <v>0.4</v>
      </c>
      <c r="M32" s="37">
        <v>1</v>
      </c>
      <c r="N32" s="46">
        <f>+IF(I32&lt;&gt;0,(SUM(I32:M32)),"")</f>
        <v>3.6</v>
      </c>
      <c r="O32" s="45" t="str">
        <f>+IF(I32&lt;&gt;0,VLOOKUP(N32,probabilità,3),"")</f>
        <v>ALTA</v>
      </c>
      <c r="P32" s="37">
        <v>1</v>
      </c>
      <c r="Q32" s="37">
        <v>1</v>
      </c>
      <c r="R32" s="37">
        <v>0.2</v>
      </c>
      <c r="S32" s="37">
        <v>0.4</v>
      </c>
      <c r="T32" s="37">
        <v>1</v>
      </c>
      <c r="U32" s="46">
        <f>+IF(P32&lt;&gt;0,(SUM(P32:T32)),"")</f>
        <v>3.6</v>
      </c>
      <c r="V32" s="59" t="str">
        <f>+IF(P32&lt;&gt;0,VLOOKUP(U32,probabilità,3),"")</f>
        <v>ALTA</v>
      </c>
      <c r="W32" s="64" t="e">
        <f>IF(V32&lt;&gt;0,HLOOKUP(O32,matrice_ixp,VLOOKUP(V32,matrice_ixp,2,FALSE),FALSE),"")</f>
        <v>#N/A</v>
      </c>
      <c r="X32" s="11" t="s">
        <v>78</v>
      </c>
      <c r="Y32" s="14"/>
      <c r="Z32" s="64" t="e">
        <f>+HLOOKUP(W32,matrice_cxr,VLOOKUP(X32,matrice_cxr,2,FALSE),FALSE)</f>
        <v>#N/A</v>
      </c>
      <c r="AA32" s="15"/>
      <c r="AB32" s="14" t="s">
        <v>75</v>
      </c>
      <c r="AC32" s="16" t="s">
        <v>19</v>
      </c>
    </row>
    <row r="33" spans="1:29" ht="198" x14ac:dyDescent="0.25">
      <c r="A33" s="63">
        <v>30</v>
      </c>
      <c r="B33" s="57" t="s">
        <v>215</v>
      </c>
      <c r="C33" s="82"/>
      <c r="D33" s="48" t="s">
        <v>219</v>
      </c>
      <c r="E33" s="48" t="s">
        <v>206</v>
      </c>
      <c r="F33" s="48" t="s">
        <v>435</v>
      </c>
      <c r="G33" s="48"/>
      <c r="H33" s="48" t="s">
        <v>308</v>
      </c>
      <c r="I33" s="37">
        <v>1</v>
      </c>
      <c r="J33" s="37">
        <v>1</v>
      </c>
      <c r="K33" s="37">
        <v>0.2</v>
      </c>
      <c r="L33" s="37">
        <v>0.4</v>
      </c>
      <c r="M33" s="37">
        <v>1</v>
      </c>
      <c r="N33" s="46">
        <f>+IF(I33&lt;&gt;0,(SUM(I33:M33)),"")</f>
        <v>3.6</v>
      </c>
      <c r="O33" s="45" t="str">
        <f>+IF(I33&lt;&gt;0,VLOOKUP(N33,probabilità,3),"")</f>
        <v>ALTA</v>
      </c>
      <c r="P33" s="37">
        <v>1</v>
      </c>
      <c r="Q33" s="37">
        <v>1</v>
      </c>
      <c r="R33" s="37">
        <v>0.2</v>
      </c>
      <c r="S33" s="37">
        <v>0.4</v>
      </c>
      <c r="T33" s="37">
        <v>1</v>
      </c>
      <c r="U33" s="46">
        <f>+IF(P33&lt;&gt;0,(SUM(P33:T33)),"")</f>
        <v>3.6</v>
      </c>
      <c r="V33" s="59" t="str">
        <f>+IF(P33&lt;&gt;0,VLOOKUP(U33,probabilità,3),"")</f>
        <v>ALTA</v>
      </c>
      <c r="W33" s="64" t="e">
        <f>IF(V33&lt;&gt;0,HLOOKUP(O33,matrice_ixp,VLOOKUP(V33,matrice_ixp,2,FALSE),FALSE),"")</f>
        <v>#N/A</v>
      </c>
      <c r="X33" s="11" t="s">
        <v>78</v>
      </c>
      <c r="Y33" s="14"/>
      <c r="Z33" s="64" t="e">
        <f>+HLOOKUP(W33,matrice_cxr,VLOOKUP(X33,matrice_cxr,2,FALSE),FALSE)</f>
        <v>#N/A</v>
      </c>
      <c r="AA33" s="15"/>
      <c r="AB33" s="14" t="s">
        <v>75</v>
      </c>
      <c r="AC33" s="16" t="s">
        <v>19</v>
      </c>
    </row>
    <row r="34" spans="1:29" ht="330" x14ac:dyDescent="0.25">
      <c r="A34" s="63">
        <v>31</v>
      </c>
      <c r="B34" s="57" t="s">
        <v>215</v>
      </c>
      <c r="C34" s="82"/>
      <c r="D34" s="48" t="s">
        <v>228</v>
      </c>
      <c r="E34" s="48" t="s">
        <v>205</v>
      </c>
      <c r="F34" s="48" t="s">
        <v>439</v>
      </c>
      <c r="G34" s="48"/>
      <c r="H34" s="48" t="s">
        <v>304</v>
      </c>
      <c r="I34" s="37">
        <v>1</v>
      </c>
      <c r="J34" s="37">
        <v>1</v>
      </c>
      <c r="K34" s="37">
        <v>0.2</v>
      </c>
      <c r="L34" s="37">
        <v>0.4</v>
      </c>
      <c r="M34" s="37">
        <v>1</v>
      </c>
      <c r="N34" s="46">
        <f t="shared" si="0"/>
        <v>3.6</v>
      </c>
      <c r="O34" s="45" t="str">
        <f t="shared" si="1"/>
        <v>ALTA</v>
      </c>
      <c r="P34" s="37">
        <v>1</v>
      </c>
      <c r="Q34" s="37">
        <v>1</v>
      </c>
      <c r="R34" s="37">
        <v>0.2</v>
      </c>
      <c r="S34" s="37">
        <v>0.4</v>
      </c>
      <c r="T34" s="37">
        <v>1</v>
      </c>
      <c r="U34" s="46">
        <f t="shared" si="2"/>
        <v>3.6</v>
      </c>
      <c r="V34" s="59" t="str">
        <f t="shared" si="3"/>
        <v>ALTA</v>
      </c>
      <c r="W34" s="64" t="e">
        <f t="shared" si="4"/>
        <v>#N/A</v>
      </c>
      <c r="X34" s="11" t="s">
        <v>78</v>
      </c>
      <c r="Y34" s="14"/>
      <c r="Z34" s="64" t="e">
        <f t="shared" si="5"/>
        <v>#N/A</v>
      </c>
      <c r="AA34" s="15"/>
      <c r="AB34" s="14" t="s">
        <v>75</v>
      </c>
      <c r="AC34" s="16" t="s">
        <v>19</v>
      </c>
    </row>
    <row r="35" spans="1:29" s="65" customFormat="1" ht="181.5" x14ac:dyDescent="0.25">
      <c r="A35" s="63">
        <v>32</v>
      </c>
      <c r="B35" s="57" t="s">
        <v>215</v>
      </c>
      <c r="C35" s="82"/>
      <c r="D35" s="48" t="s">
        <v>229</v>
      </c>
      <c r="E35" s="48" t="s">
        <v>207</v>
      </c>
      <c r="F35" s="48" t="s">
        <v>438</v>
      </c>
      <c r="G35" s="48"/>
      <c r="H35" s="48" t="s">
        <v>309</v>
      </c>
      <c r="I35" s="37">
        <v>1</v>
      </c>
      <c r="J35" s="37">
        <v>1</v>
      </c>
      <c r="K35" s="37">
        <v>0.2</v>
      </c>
      <c r="L35" s="37">
        <v>0.4</v>
      </c>
      <c r="M35" s="37">
        <v>1</v>
      </c>
      <c r="N35" s="46">
        <f t="shared" ref="N35:N55" si="6">+IF(I35&lt;&gt;0,(SUM(I35:M35)),"")</f>
        <v>3.6</v>
      </c>
      <c r="O35" s="45" t="str">
        <f t="shared" ref="O35:O55" si="7">+IF(I35&lt;&gt;0,VLOOKUP(N35,probabilità,3),"")</f>
        <v>ALTA</v>
      </c>
      <c r="P35" s="37">
        <v>1</v>
      </c>
      <c r="Q35" s="37">
        <v>1</v>
      </c>
      <c r="R35" s="37">
        <v>0.2</v>
      </c>
      <c r="S35" s="37">
        <v>0.4</v>
      </c>
      <c r="T35" s="37">
        <v>1</v>
      </c>
      <c r="U35" s="46">
        <f t="shared" ref="U35:U55" si="8">+IF(P35&lt;&gt;0,(SUM(P35:T35)),"")</f>
        <v>3.6</v>
      </c>
      <c r="V35" s="59" t="str">
        <f t="shared" ref="V35:V55" si="9">+IF(P35&lt;&gt;0,VLOOKUP(U35,probabilità,3),"")</f>
        <v>ALTA</v>
      </c>
      <c r="W35" s="64" t="e">
        <f t="shared" ref="W35:W55" si="10">IF(V35&lt;&gt;0,HLOOKUP(O35,matrice_ixp,VLOOKUP(V35,matrice_ixp,2,FALSE),FALSE),"")</f>
        <v>#N/A</v>
      </c>
      <c r="X35" s="11" t="s">
        <v>78</v>
      </c>
      <c r="Y35" s="14"/>
      <c r="Z35" s="64" t="e">
        <f t="shared" si="5"/>
        <v>#N/A</v>
      </c>
      <c r="AA35" s="15"/>
      <c r="AB35" s="14" t="s">
        <v>75</v>
      </c>
      <c r="AC35" s="16" t="s">
        <v>19</v>
      </c>
    </row>
    <row r="36" spans="1:29" ht="181.5" x14ac:dyDescent="0.25">
      <c r="A36" s="63">
        <v>33</v>
      </c>
      <c r="B36" s="57" t="s">
        <v>215</v>
      </c>
      <c r="C36" s="82"/>
      <c r="D36" s="48" t="s">
        <v>231</v>
      </c>
      <c r="E36" s="48" t="s">
        <v>138</v>
      </c>
      <c r="F36" s="48" t="s">
        <v>439</v>
      </c>
      <c r="G36" s="48"/>
      <c r="H36" s="48" t="s">
        <v>312</v>
      </c>
      <c r="I36" s="37">
        <v>1</v>
      </c>
      <c r="J36" s="37">
        <v>1</v>
      </c>
      <c r="K36" s="37">
        <v>0.2</v>
      </c>
      <c r="L36" s="37">
        <v>0.4</v>
      </c>
      <c r="M36" s="37">
        <v>1</v>
      </c>
      <c r="N36" s="46">
        <f>+IF(I36&lt;&gt;0,(SUM(I36:M36)),"")</f>
        <v>3.6</v>
      </c>
      <c r="O36" s="45" t="str">
        <f>+IF(I36&lt;&gt;0,VLOOKUP(N36,probabilità,3),"")</f>
        <v>ALTA</v>
      </c>
      <c r="P36" s="37">
        <v>1</v>
      </c>
      <c r="Q36" s="37">
        <v>1</v>
      </c>
      <c r="R36" s="37">
        <v>0.2</v>
      </c>
      <c r="S36" s="37">
        <v>0.4</v>
      </c>
      <c r="T36" s="37">
        <v>1</v>
      </c>
      <c r="U36" s="46">
        <f>+IF(P36&lt;&gt;0,(SUM(P36:T36)),"")</f>
        <v>3.6</v>
      </c>
      <c r="V36" s="59" t="str">
        <f>+IF(P36&lt;&gt;0,VLOOKUP(U36,probabilità,3),"")</f>
        <v>ALTA</v>
      </c>
      <c r="W36" s="64" t="e">
        <f>IF(V36&lt;&gt;0,HLOOKUP(O36,matrice_ixp,VLOOKUP(V36,matrice_ixp,2,FALSE),FALSE),"")</f>
        <v>#N/A</v>
      </c>
      <c r="X36" s="11" t="s">
        <v>78</v>
      </c>
      <c r="Y36" s="14"/>
      <c r="Z36" s="64" t="e">
        <f>+HLOOKUP(W36,matrice_cxr,VLOOKUP(X36,matrice_cxr,2,FALSE),FALSE)</f>
        <v>#N/A</v>
      </c>
      <c r="AA36" s="15"/>
      <c r="AB36" s="14" t="s">
        <v>75</v>
      </c>
      <c r="AC36" s="16" t="s">
        <v>19</v>
      </c>
    </row>
    <row r="37" spans="1:29" s="65" customFormat="1" ht="181.5" x14ac:dyDescent="0.25">
      <c r="A37" s="63">
        <v>34</v>
      </c>
      <c r="B37" s="57" t="s">
        <v>215</v>
      </c>
      <c r="C37" s="62"/>
      <c r="D37" s="61" t="s">
        <v>246</v>
      </c>
      <c r="E37" s="61" t="s">
        <v>240</v>
      </c>
      <c r="F37" s="61" t="s">
        <v>440</v>
      </c>
      <c r="G37" s="61"/>
      <c r="H37" s="61" t="s">
        <v>310</v>
      </c>
      <c r="I37" s="37"/>
      <c r="J37" s="37"/>
      <c r="K37" s="37"/>
      <c r="L37" s="37"/>
      <c r="M37" s="37"/>
      <c r="N37" s="46" t="str">
        <f t="shared" si="6"/>
        <v/>
      </c>
      <c r="O37" s="45" t="str">
        <f t="shared" si="7"/>
        <v/>
      </c>
      <c r="P37" s="53"/>
      <c r="Q37" s="53"/>
      <c r="R37" s="53"/>
      <c r="S37" s="53"/>
      <c r="T37" s="53"/>
      <c r="U37" s="46" t="str">
        <f t="shared" si="8"/>
        <v/>
      </c>
      <c r="V37" s="59" t="str">
        <f t="shared" si="9"/>
        <v/>
      </c>
      <c r="W37" s="64" t="e">
        <f t="shared" si="10"/>
        <v>#N/A</v>
      </c>
      <c r="X37" s="50" t="s">
        <v>78</v>
      </c>
      <c r="Y37" s="54"/>
      <c r="Z37" s="70" t="e">
        <f t="shared" si="5"/>
        <v>#N/A</v>
      </c>
      <c r="AA37" s="55"/>
      <c r="AB37" s="54" t="s">
        <v>75</v>
      </c>
      <c r="AC37" s="56" t="s">
        <v>19</v>
      </c>
    </row>
    <row r="38" spans="1:29" ht="89.65" customHeight="1" x14ac:dyDescent="0.25">
      <c r="A38" s="63">
        <v>35</v>
      </c>
      <c r="B38" s="57" t="s">
        <v>215</v>
      </c>
      <c r="C38" s="62"/>
      <c r="D38" s="61" t="s">
        <v>246</v>
      </c>
      <c r="E38" s="61" t="s">
        <v>211</v>
      </c>
      <c r="F38" s="61" t="s">
        <v>441</v>
      </c>
      <c r="G38" s="61"/>
      <c r="H38" s="61" t="s">
        <v>311</v>
      </c>
      <c r="I38" s="37"/>
      <c r="J38" s="37"/>
      <c r="K38" s="37"/>
      <c r="L38" s="37"/>
      <c r="M38" s="37"/>
      <c r="N38" s="46" t="str">
        <f t="shared" si="6"/>
        <v/>
      </c>
      <c r="O38" s="45" t="str">
        <f t="shared" si="7"/>
        <v/>
      </c>
      <c r="P38" s="53"/>
      <c r="Q38" s="53"/>
      <c r="R38" s="53"/>
      <c r="S38" s="53"/>
      <c r="T38" s="53"/>
      <c r="U38" s="46" t="str">
        <f t="shared" si="8"/>
        <v/>
      </c>
      <c r="V38" s="59" t="str">
        <f t="shared" si="9"/>
        <v/>
      </c>
      <c r="W38" s="64" t="e">
        <f t="shared" si="10"/>
        <v>#N/A</v>
      </c>
      <c r="X38" s="50" t="s">
        <v>78</v>
      </c>
      <c r="Y38" s="54"/>
      <c r="Z38" s="70" t="e">
        <f t="shared" si="5"/>
        <v>#N/A</v>
      </c>
      <c r="AA38" s="55"/>
      <c r="AB38" s="54" t="s">
        <v>75</v>
      </c>
      <c r="AC38" s="56" t="s">
        <v>19</v>
      </c>
    </row>
    <row r="39" spans="1:29" ht="181.5" x14ac:dyDescent="0.25">
      <c r="A39" s="63">
        <v>36</v>
      </c>
      <c r="B39" s="57" t="s">
        <v>215</v>
      </c>
      <c r="C39" s="82"/>
      <c r="D39" s="48" t="s">
        <v>230</v>
      </c>
      <c r="E39" s="48" t="s">
        <v>202</v>
      </c>
      <c r="F39" s="48" t="s">
        <v>442</v>
      </c>
      <c r="G39" s="48"/>
      <c r="H39" s="48" t="s">
        <v>313</v>
      </c>
      <c r="I39" s="37">
        <v>0.8</v>
      </c>
      <c r="J39" s="37">
        <v>1</v>
      </c>
      <c r="K39" s="37">
        <v>0.2</v>
      </c>
      <c r="L39" s="37">
        <v>0.4</v>
      </c>
      <c r="M39" s="37">
        <v>0.8</v>
      </c>
      <c r="N39" s="46">
        <f t="shared" si="6"/>
        <v>3.2</v>
      </c>
      <c r="O39" s="45" t="str">
        <f t="shared" si="7"/>
        <v>ALTA</v>
      </c>
      <c r="P39" s="37">
        <v>0.8</v>
      </c>
      <c r="Q39" s="37">
        <v>1</v>
      </c>
      <c r="R39" s="37">
        <v>0.2</v>
      </c>
      <c r="S39" s="37">
        <v>0.4</v>
      </c>
      <c r="T39" s="37">
        <v>0.8</v>
      </c>
      <c r="U39" s="46">
        <f t="shared" si="8"/>
        <v>3.2</v>
      </c>
      <c r="V39" s="59" t="str">
        <f t="shared" si="9"/>
        <v>ALTA</v>
      </c>
      <c r="W39" s="64" t="e">
        <f t="shared" si="10"/>
        <v>#N/A</v>
      </c>
      <c r="X39" s="11" t="s">
        <v>78</v>
      </c>
      <c r="Y39" s="14"/>
      <c r="Z39" s="64" t="e">
        <f t="shared" si="5"/>
        <v>#N/A</v>
      </c>
      <c r="AA39" s="15"/>
      <c r="AB39" s="14" t="s">
        <v>75</v>
      </c>
      <c r="AC39" s="16" t="s">
        <v>19</v>
      </c>
    </row>
    <row r="40" spans="1:29" ht="181.5" x14ac:dyDescent="0.25">
      <c r="A40" s="63">
        <v>37</v>
      </c>
      <c r="B40" s="57" t="s">
        <v>215</v>
      </c>
      <c r="C40" s="82"/>
      <c r="D40" s="48" t="s">
        <v>232</v>
      </c>
      <c r="E40" s="48" t="s">
        <v>317</v>
      </c>
      <c r="F40" s="48" t="s">
        <v>389</v>
      </c>
      <c r="G40" s="48"/>
      <c r="H40" s="48" t="s">
        <v>314</v>
      </c>
      <c r="I40" s="37">
        <v>1</v>
      </c>
      <c r="J40" s="37">
        <v>1</v>
      </c>
      <c r="K40" s="37">
        <v>0.4</v>
      </c>
      <c r="L40" s="37">
        <v>0.4</v>
      </c>
      <c r="M40" s="37">
        <v>1</v>
      </c>
      <c r="N40" s="46">
        <f t="shared" si="6"/>
        <v>3.8</v>
      </c>
      <c r="O40" s="45" t="str">
        <f t="shared" si="7"/>
        <v>ALTA</v>
      </c>
      <c r="P40" s="37">
        <v>1</v>
      </c>
      <c r="Q40" s="37">
        <v>1</v>
      </c>
      <c r="R40" s="37">
        <v>0.4</v>
      </c>
      <c r="S40" s="37">
        <v>0.4</v>
      </c>
      <c r="T40" s="37">
        <v>1</v>
      </c>
      <c r="U40" s="46">
        <f t="shared" si="8"/>
        <v>3.8</v>
      </c>
      <c r="V40" s="59" t="str">
        <f t="shared" si="9"/>
        <v>ALTA</v>
      </c>
      <c r="W40" s="64" t="e">
        <f t="shared" si="10"/>
        <v>#N/A</v>
      </c>
      <c r="X40" s="11" t="s">
        <v>78</v>
      </c>
      <c r="Y40" s="14"/>
      <c r="Z40" s="64" t="e">
        <f t="shared" si="5"/>
        <v>#N/A</v>
      </c>
      <c r="AA40" s="15"/>
      <c r="AB40" s="14" t="s">
        <v>75</v>
      </c>
      <c r="AC40" s="16" t="s">
        <v>19</v>
      </c>
    </row>
    <row r="41" spans="1:29" ht="181.5" x14ac:dyDescent="0.25">
      <c r="A41" s="63">
        <v>38</v>
      </c>
      <c r="B41" s="57" t="s">
        <v>215</v>
      </c>
      <c r="C41" s="82"/>
      <c r="D41" s="48" t="s">
        <v>232</v>
      </c>
      <c r="E41" s="48" t="s">
        <v>318</v>
      </c>
      <c r="F41" s="48" t="s">
        <v>443</v>
      </c>
      <c r="G41" s="48"/>
      <c r="H41" s="48" t="s">
        <v>315</v>
      </c>
      <c r="I41" s="37">
        <v>1</v>
      </c>
      <c r="J41" s="37">
        <v>1</v>
      </c>
      <c r="K41" s="37">
        <v>0.4</v>
      </c>
      <c r="L41" s="37">
        <v>0.4</v>
      </c>
      <c r="M41" s="37">
        <v>1</v>
      </c>
      <c r="N41" s="46">
        <f t="shared" si="6"/>
        <v>3.8</v>
      </c>
      <c r="O41" s="45" t="str">
        <f t="shared" si="7"/>
        <v>ALTA</v>
      </c>
      <c r="P41" s="37">
        <v>1</v>
      </c>
      <c r="Q41" s="37">
        <v>1</v>
      </c>
      <c r="R41" s="37">
        <v>0.4</v>
      </c>
      <c r="S41" s="37">
        <v>0.4</v>
      </c>
      <c r="T41" s="37">
        <v>1</v>
      </c>
      <c r="U41" s="46">
        <f t="shared" si="8"/>
        <v>3.8</v>
      </c>
      <c r="V41" s="59" t="str">
        <f t="shared" si="9"/>
        <v>ALTA</v>
      </c>
      <c r="W41" s="64" t="e">
        <f t="shared" si="10"/>
        <v>#N/A</v>
      </c>
      <c r="X41" s="11" t="s">
        <v>78</v>
      </c>
      <c r="Y41" s="14"/>
      <c r="Z41" s="64" t="e">
        <f t="shared" si="5"/>
        <v>#N/A</v>
      </c>
      <c r="AA41" s="15"/>
      <c r="AB41" s="14" t="s">
        <v>75</v>
      </c>
      <c r="AC41" s="16" t="s">
        <v>19</v>
      </c>
    </row>
    <row r="42" spans="1:29" ht="170.25" customHeight="1" x14ac:dyDescent="0.25">
      <c r="A42" s="63">
        <v>39</v>
      </c>
      <c r="B42" s="57" t="s">
        <v>215</v>
      </c>
      <c r="C42" s="82"/>
      <c r="D42" s="48" t="s">
        <v>232</v>
      </c>
      <c r="E42" s="48" t="s">
        <v>321</v>
      </c>
      <c r="F42" s="48" t="s">
        <v>443</v>
      </c>
      <c r="G42" s="48"/>
      <c r="H42" s="48" t="s">
        <v>315</v>
      </c>
      <c r="I42" s="37">
        <v>1</v>
      </c>
      <c r="J42" s="37">
        <v>1</v>
      </c>
      <c r="K42" s="37">
        <v>0.4</v>
      </c>
      <c r="L42" s="37">
        <v>0.4</v>
      </c>
      <c r="M42" s="37">
        <v>1</v>
      </c>
      <c r="N42" s="46">
        <f>+IF(I42&lt;&gt;0,(SUM(I42:M42)),"")</f>
        <v>3.8</v>
      </c>
      <c r="O42" s="45" t="str">
        <f>+IF(I42&lt;&gt;0,VLOOKUP(N42,probabilità,3),"")</f>
        <v>ALTA</v>
      </c>
      <c r="P42" s="37">
        <v>1</v>
      </c>
      <c r="Q42" s="37">
        <v>1</v>
      </c>
      <c r="R42" s="37">
        <v>0.4</v>
      </c>
      <c r="S42" s="37">
        <v>0.4</v>
      </c>
      <c r="T42" s="37">
        <v>1</v>
      </c>
      <c r="U42" s="46">
        <f>+IF(P42&lt;&gt;0,(SUM(P42:T42)),"")</f>
        <v>3.8</v>
      </c>
      <c r="V42" s="59" t="str">
        <f>+IF(P42&lt;&gt;0,VLOOKUP(U42,probabilità,3),"")</f>
        <v>ALTA</v>
      </c>
      <c r="W42" s="64" t="e">
        <f>IF(V42&lt;&gt;0,HLOOKUP(O42,matrice_ixp,VLOOKUP(V42,matrice_ixp,2,FALSE),FALSE),"")</f>
        <v>#N/A</v>
      </c>
      <c r="X42" s="11" t="s">
        <v>78</v>
      </c>
      <c r="Y42" s="14"/>
      <c r="Z42" s="64" t="e">
        <f>+HLOOKUP(W42,matrice_cxr,VLOOKUP(X42,matrice_cxr,2,FALSE),FALSE)</f>
        <v>#N/A</v>
      </c>
      <c r="AA42" s="15"/>
      <c r="AB42" s="14" t="s">
        <v>75</v>
      </c>
      <c r="AC42" s="16" t="s">
        <v>19</v>
      </c>
    </row>
    <row r="43" spans="1:29" ht="181.5" x14ac:dyDescent="0.25">
      <c r="A43" s="63">
        <v>40</v>
      </c>
      <c r="B43" s="57" t="s">
        <v>215</v>
      </c>
      <c r="C43" s="82"/>
      <c r="D43" s="48" t="s">
        <v>232</v>
      </c>
      <c r="E43" s="48" t="s">
        <v>319</v>
      </c>
      <c r="F43" s="48" t="s">
        <v>393</v>
      </c>
      <c r="G43" s="48"/>
      <c r="H43" s="48" t="s">
        <v>316</v>
      </c>
      <c r="I43" s="37">
        <v>1</v>
      </c>
      <c r="J43" s="37">
        <v>1</v>
      </c>
      <c r="K43" s="37">
        <v>0.4</v>
      </c>
      <c r="L43" s="37">
        <v>0.4</v>
      </c>
      <c r="M43" s="37">
        <v>1</v>
      </c>
      <c r="N43" s="46">
        <f t="shared" si="6"/>
        <v>3.8</v>
      </c>
      <c r="O43" s="45" t="str">
        <f t="shared" si="7"/>
        <v>ALTA</v>
      </c>
      <c r="P43" s="37">
        <v>1</v>
      </c>
      <c r="Q43" s="37">
        <v>1</v>
      </c>
      <c r="R43" s="37">
        <v>0.4</v>
      </c>
      <c r="S43" s="37">
        <v>0.4</v>
      </c>
      <c r="T43" s="37">
        <v>1</v>
      </c>
      <c r="U43" s="46">
        <f t="shared" si="8"/>
        <v>3.8</v>
      </c>
      <c r="V43" s="59" t="str">
        <f t="shared" si="9"/>
        <v>ALTA</v>
      </c>
      <c r="W43" s="64" t="e">
        <f t="shared" si="10"/>
        <v>#N/A</v>
      </c>
      <c r="X43" s="11" t="s">
        <v>78</v>
      </c>
      <c r="Y43" s="14"/>
      <c r="Z43" s="64" t="e">
        <f t="shared" si="5"/>
        <v>#N/A</v>
      </c>
      <c r="AA43" s="15"/>
      <c r="AB43" s="14" t="s">
        <v>75</v>
      </c>
      <c r="AC43" s="16" t="s">
        <v>19</v>
      </c>
    </row>
    <row r="44" spans="1:29" ht="181.5" x14ac:dyDescent="0.25">
      <c r="A44" s="63">
        <v>41</v>
      </c>
      <c r="B44" s="57" t="s">
        <v>215</v>
      </c>
      <c r="C44" s="82"/>
      <c r="D44" s="48" t="s">
        <v>232</v>
      </c>
      <c r="E44" s="48" t="s">
        <v>320</v>
      </c>
      <c r="F44" s="48" t="s">
        <v>444</v>
      </c>
      <c r="G44" s="48"/>
      <c r="H44" s="48" t="s">
        <v>323</v>
      </c>
      <c r="I44" s="37">
        <v>0.8</v>
      </c>
      <c r="J44" s="37">
        <v>1</v>
      </c>
      <c r="K44" s="37">
        <v>0.4</v>
      </c>
      <c r="L44" s="37">
        <v>0.4</v>
      </c>
      <c r="M44" s="37">
        <v>0.8</v>
      </c>
      <c r="N44" s="46">
        <f t="shared" si="6"/>
        <v>3.4000000000000004</v>
      </c>
      <c r="O44" s="45" t="str">
        <f t="shared" si="7"/>
        <v>ALTA</v>
      </c>
      <c r="P44" s="37">
        <v>0.8</v>
      </c>
      <c r="Q44" s="37">
        <v>1</v>
      </c>
      <c r="R44" s="37">
        <v>0.4</v>
      </c>
      <c r="S44" s="37">
        <v>0.4</v>
      </c>
      <c r="T44" s="37">
        <v>0.8</v>
      </c>
      <c r="U44" s="46">
        <f t="shared" si="8"/>
        <v>3.4000000000000004</v>
      </c>
      <c r="V44" s="59" t="str">
        <f t="shared" si="9"/>
        <v>ALTA</v>
      </c>
      <c r="W44" s="64" t="e">
        <f t="shared" si="10"/>
        <v>#N/A</v>
      </c>
      <c r="X44" s="11" t="s">
        <v>78</v>
      </c>
      <c r="Y44" s="14"/>
      <c r="Z44" s="64" t="e">
        <f t="shared" si="5"/>
        <v>#N/A</v>
      </c>
      <c r="AA44" s="15"/>
      <c r="AB44" s="14" t="s">
        <v>75</v>
      </c>
      <c r="AC44" s="16" t="s">
        <v>19</v>
      </c>
    </row>
    <row r="45" spans="1:29" ht="181.5" x14ac:dyDescent="0.25">
      <c r="A45" s="63">
        <v>42</v>
      </c>
      <c r="B45" s="57" t="s">
        <v>215</v>
      </c>
      <c r="C45" s="82"/>
      <c r="D45" s="48" t="s">
        <v>222</v>
      </c>
      <c r="E45" s="48" t="s">
        <v>324</v>
      </c>
      <c r="F45" s="48" t="s">
        <v>445</v>
      </c>
      <c r="G45" s="48"/>
      <c r="H45" s="48" t="s">
        <v>139</v>
      </c>
      <c r="I45" s="37">
        <v>1</v>
      </c>
      <c r="J45" s="37">
        <v>1</v>
      </c>
      <c r="K45" s="37">
        <v>0.4</v>
      </c>
      <c r="L45" s="37">
        <v>0.4</v>
      </c>
      <c r="M45" s="37">
        <v>1</v>
      </c>
      <c r="N45" s="46">
        <f t="shared" si="6"/>
        <v>3.8</v>
      </c>
      <c r="O45" s="45" t="str">
        <f t="shared" si="7"/>
        <v>ALTA</v>
      </c>
      <c r="P45" s="37">
        <v>1</v>
      </c>
      <c r="Q45" s="37">
        <v>1</v>
      </c>
      <c r="R45" s="37">
        <v>0.4</v>
      </c>
      <c r="S45" s="37">
        <v>0.4</v>
      </c>
      <c r="T45" s="37">
        <v>1</v>
      </c>
      <c r="U45" s="46">
        <f t="shared" si="8"/>
        <v>3.8</v>
      </c>
      <c r="V45" s="59" t="str">
        <f t="shared" si="9"/>
        <v>ALTA</v>
      </c>
      <c r="W45" s="64" t="e">
        <f t="shared" si="10"/>
        <v>#N/A</v>
      </c>
      <c r="X45" s="11" t="s">
        <v>78</v>
      </c>
      <c r="Y45" s="14"/>
      <c r="Z45" s="64" t="e">
        <f t="shared" si="5"/>
        <v>#N/A</v>
      </c>
      <c r="AA45" s="15"/>
      <c r="AB45" s="14" t="s">
        <v>75</v>
      </c>
      <c r="AC45" s="16" t="s">
        <v>19</v>
      </c>
    </row>
    <row r="46" spans="1:29" ht="181.5" x14ac:dyDescent="0.25">
      <c r="A46" s="63">
        <v>43</v>
      </c>
      <c r="B46" s="57" t="s">
        <v>215</v>
      </c>
      <c r="C46" s="82"/>
      <c r="D46" s="48" t="s">
        <v>232</v>
      </c>
      <c r="E46" s="48" t="s">
        <v>322</v>
      </c>
      <c r="F46" s="48" t="s">
        <v>446</v>
      </c>
      <c r="G46" s="48"/>
      <c r="H46" s="48" t="s">
        <v>141</v>
      </c>
      <c r="I46" s="37">
        <v>1</v>
      </c>
      <c r="J46" s="37">
        <v>1</v>
      </c>
      <c r="K46" s="37">
        <v>0.4</v>
      </c>
      <c r="L46" s="37">
        <v>0.4</v>
      </c>
      <c r="M46" s="37">
        <v>1</v>
      </c>
      <c r="N46" s="46">
        <f t="shared" si="6"/>
        <v>3.8</v>
      </c>
      <c r="O46" s="45" t="str">
        <f t="shared" si="7"/>
        <v>ALTA</v>
      </c>
      <c r="P46" s="37">
        <v>1</v>
      </c>
      <c r="Q46" s="37">
        <v>1</v>
      </c>
      <c r="R46" s="37">
        <v>0.4</v>
      </c>
      <c r="S46" s="37">
        <v>0.4</v>
      </c>
      <c r="T46" s="37">
        <v>1</v>
      </c>
      <c r="U46" s="46">
        <f t="shared" si="8"/>
        <v>3.8</v>
      </c>
      <c r="V46" s="59" t="str">
        <f t="shared" si="9"/>
        <v>ALTA</v>
      </c>
      <c r="W46" s="64" t="e">
        <f t="shared" si="10"/>
        <v>#N/A</v>
      </c>
      <c r="X46" s="11" t="s">
        <v>78</v>
      </c>
      <c r="Y46" s="14"/>
      <c r="Z46" s="64" t="e">
        <f t="shared" si="5"/>
        <v>#N/A</v>
      </c>
      <c r="AA46" s="15"/>
      <c r="AB46" s="14" t="s">
        <v>75</v>
      </c>
      <c r="AC46" s="16" t="s">
        <v>19</v>
      </c>
    </row>
    <row r="47" spans="1:29" ht="181.5" x14ac:dyDescent="0.25">
      <c r="A47" s="63">
        <v>44</v>
      </c>
      <c r="B47" s="57" t="s">
        <v>215</v>
      </c>
      <c r="C47" s="82"/>
      <c r="D47" s="48" t="s">
        <v>233</v>
      </c>
      <c r="E47" s="48" t="s">
        <v>140</v>
      </c>
      <c r="F47" s="48" t="s">
        <v>446</v>
      </c>
      <c r="G47" s="48"/>
      <c r="H47" s="48" t="s">
        <v>141</v>
      </c>
      <c r="I47" s="37">
        <v>1</v>
      </c>
      <c r="J47" s="37">
        <v>1</v>
      </c>
      <c r="K47" s="37">
        <v>0.4</v>
      </c>
      <c r="L47" s="37">
        <v>0.4</v>
      </c>
      <c r="M47" s="37">
        <v>1</v>
      </c>
      <c r="N47" s="46">
        <f t="shared" si="6"/>
        <v>3.8</v>
      </c>
      <c r="O47" s="45" t="str">
        <f t="shared" si="7"/>
        <v>ALTA</v>
      </c>
      <c r="P47" s="37">
        <v>1</v>
      </c>
      <c r="Q47" s="37">
        <v>1</v>
      </c>
      <c r="R47" s="37">
        <v>0.4</v>
      </c>
      <c r="S47" s="37">
        <v>0.4</v>
      </c>
      <c r="T47" s="37">
        <v>1</v>
      </c>
      <c r="U47" s="46">
        <f t="shared" si="8"/>
        <v>3.8</v>
      </c>
      <c r="V47" s="59" t="str">
        <f t="shared" si="9"/>
        <v>ALTA</v>
      </c>
      <c r="W47" s="64" t="e">
        <f t="shared" si="10"/>
        <v>#N/A</v>
      </c>
      <c r="X47" s="11" t="s">
        <v>78</v>
      </c>
      <c r="Y47" s="14"/>
      <c r="Z47" s="64" t="e">
        <f t="shared" si="5"/>
        <v>#N/A</v>
      </c>
      <c r="AA47" s="15"/>
      <c r="AB47" s="14" t="s">
        <v>75</v>
      </c>
      <c r="AC47" s="16" t="s">
        <v>19</v>
      </c>
    </row>
    <row r="48" spans="1:29" ht="181.5" x14ac:dyDescent="0.25">
      <c r="A48" s="63">
        <v>45</v>
      </c>
      <c r="B48" s="57" t="s">
        <v>215</v>
      </c>
      <c r="C48" s="82"/>
      <c r="D48" s="48" t="s">
        <v>233</v>
      </c>
      <c r="E48" s="48" t="s">
        <v>142</v>
      </c>
      <c r="F48" s="48" t="s">
        <v>446</v>
      </c>
      <c r="G48" s="48"/>
      <c r="H48" s="48" t="s">
        <v>141</v>
      </c>
      <c r="I48" s="37">
        <v>1</v>
      </c>
      <c r="J48" s="37">
        <v>1</v>
      </c>
      <c r="K48" s="37">
        <v>0.4</v>
      </c>
      <c r="L48" s="37">
        <v>0.4</v>
      </c>
      <c r="M48" s="37">
        <v>1</v>
      </c>
      <c r="N48" s="46">
        <f t="shared" si="6"/>
        <v>3.8</v>
      </c>
      <c r="O48" s="45" t="str">
        <f t="shared" si="7"/>
        <v>ALTA</v>
      </c>
      <c r="P48" s="37">
        <v>1</v>
      </c>
      <c r="Q48" s="37">
        <v>1</v>
      </c>
      <c r="R48" s="37">
        <v>0.4</v>
      </c>
      <c r="S48" s="37">
        <v>0.4</v>
      </c>
      <c r="T48" s="37">
        <v>1</v>
      </c>
      <c r="U48" s="46">
        <f t="shared" si="8"/>
        <v>3.8</v>
      </c>
      <c r="V48" s="59" t="str">
        <f t="shared" si="9"/>
        <v>ALTA</v>
      </c>
      <c r="W48" s="64" t="e">
        <f t="shared" si="10"/>
        <v>#N/A</v>
      </c>
      <c r="X48" s="11" t="s">
        <v>78</v>
      </c>
      <c r="Y48" s="14"/>
      <c r="Z48" s="64" t="e">
        <f t="shared" si="5"/>
        <v>#N/A</v>
      </c>
      <c r="AA48" s="15"/>
      <c r="AB48" s="14" t="s">
        <v>75</v>
      </c>
      <c r="AC48" s="16" t="s">
        <v>19</v>
      </c>
    </row>
    <row r="49" spans="1:29" ht="130.15" customHeight="1" x14ac:dyDescent="0.25">
      <c r="A49" s="63">
        <v>46</v>
      </c>
      <c r="B49" s="57" t="s">
        <v>215</v>
      </c>
      <c r="C49" s="82"/>
      <c r="D49" s="48" t="s">
        <v>234</v>
      </c>
      <c r="E49" s="48" t="s">
        <v>325</v>
      </c>
      <c r="F49" s="48" t="s">
        <v>446</v>
      </c>
      <c r="G49" s="48"/>
      <c r="H49" s="48" t="s">
        <v>141</v>
      </c>
      <c r="I49" s="37">
        <v>1</v>
      </c>
      <c r="J49" s="37">
        <v>1</v>
      </c>
      <c r="K49" s="37">
        <v>0.4</v>
      </c>
      <c r="L49" s="37">
        <v>0.4</v>
      </c>
      <c r="M49" s="37">
        <v>1</v>
      </c>
      <c r="N49" s="46">
        <f t="shared" si="6"/>
        <v>3.8</v>
      </c>
      <c r="O49" s="45" t="str">
        <f t="shared" si="7"/>
        <v>ALTA</v>
      </c>
      <c r="P49" s="37">
        <v>1</v>
      </c>
      <c r="Q49" s="37">
        <v>1</v>
      </c>
      <c r="R49" s="37">
        <v>0.4</v>
      </c>
      <c r="S49" s="37">
        <v>0.4</v>
      </c>
      <c r="T49" s="37">
        <v>1</v>
      </c>
      <c r="U49" s="46">
        <f t="shared" si="8"/>
        <v>3.8</v>
      </c>
      <c r="V49" s="59" t="str">
        <f t="shared" si="9"/>
        <v>ALTA</v>
      </c>
      <c r="W49" s="64" t="e">
        <f t="shared" si="10"/>
        <v>#N/A</v>
      </c>
      <c r="X49" s="11" t="s">
        <v>78</v>
      </c>
      <c r="Y49" s="14"/>
      <c r="Z49" s="64" t="e">
        <f t="shared" si="5"/>
        <v>#N/A</v>
      </c>
      <c r="AA49" s="15"/>
      <c r="AB49" s="14" t="s">
        <v>75</v>
      </c>
      <c r="AC49" s="16" t="s">
        <v>19</v>
      </c>
    </row>
    <row r="50" spans="1:29" ht="181.5" x14ac:dyDescent="0.25">
      <c r="A50" s="63">
        <v>47</v>
      </c>
      <c r="B50" s="57" t="s">
        <v>215</v>
      </c>
      <c r="C50" s="82"/>
      <c r="D50" s="48" t="s">
        <v>235</v>
      </c>
      <c r="E50" s="48" t="s">
        <v>144</v>
      </c>
      <c r="F50" s="48" t="s">
        <v>446</v>
      </c>
      <c r="G50" s="48"/>
      <c r="H50" s="48" t="s">
        <v>143</v>
      </c>
      <c r="I50" s="37">
        <v>1</v>
      </c>
      <c r="J50" s="37">
        <v>1</v>
      </c>
      <c r="K50" s="37">
        <v>0.4</v>
      </c>
      <c r="L50" s="37">
        <v>0.4</v>
      </c>
      <c r="M50" s="37">
        <v>1</v>
      </c>
      <c r="N50" s="46">
        <f t="shared" si="6"/>
        <v>3.8</v>
      </c>
      <c r="O50" s="45" t="str">
        <f t="shared" si="7"/>
        <v>ALTA</v>
      </c>
      <c r="P50" s="37">
        <v>1</v>
      </c>
      <c r="Q50" s="37">
        <v>1</v>
      </c>
      <c r="R50" s="37">
        <v>0.4</v>
      </c>
      <c r="S50" s="37">
        <v>0.4</v>
      </c>
      <c r="T50" s="37">
        <v>1</v>
      </c>
      <c r="U50" s="46">
        <f t="shared" si="8"/>
        <v>3.8</v>
      </c>
      <c r="V50" s="59" t="str">
        <f t="shared" si="9"/>
        <v>ALTA</v>
      </c>
      <c r="W50" s="64" t="e">
        <f t="shared" si="10"/>
        <v>#N/A</v>
      </c>
      <c r="X50" s="11" t="s">
        <v>78</v>
      </c>
      <c r="Y50" s="14"/>
      <c r="Z50" s="64" t="e">
        <f t="shared" si="5"/>
        <v>#N/A</v>
      </c>
      <c r="AA50" s="15"/>
      <c r="AB50" s="14" t="s">
        <v>75</v>
      </c>
      <c r="AC50" s="16" t="s">
        <v>19</v>
      </c>
    </row>
    <row r="51" spans="1:29" ht="181.5" x14ac:dyDescent="0.25">
      <c r="A51" s="63">
        <v>48</v>
      </c>
      <c r="B51" s="57" t="s">
        <v>215</v>
      </c>
      <c r="C51" s="82"/>
      <c r="D51" s="48" t="s">
        <v>236</v>
      </c>
      <c r="E51" s="48" t="s">
        <v>146</v>
      </c>
      <c r="F51" s="48" t="s">
        <v>447</v>
      </c>
      <c r="G51" s="48"/>
      <c r="H51" s="48" t="s">
        <v>145</v>
      </c>
      <c r="I51" s="37">
        <v>0.8</v>
      </c>
      <c r="J51" s="37">
        <v>1</v>
      </c>
      <c r="K51" s="37">
        <v>0.2</v>
      </c>
      <c r="L51" s="37">
        <v>0.4</v>
      </c>
      <c r="M51" s="37">
        <v>0.8</v>
      </c>
      <c r="N51" s="46">
        <f t="shared" si="6"/>
        <v>3.2</v>
      </c>
      <c r="O51" s="45" t="str">
        <f t="shared" si="7"/>
        <v>ALTA</v>
      </c>
      <c r="P51" s="37">
        <v>0.8</v>
      </c>
      <c r="Q51" s="37">
        <v>1</v>
      </c>
      <c r="R51" s="37">
        <v>0.2</v>
      </c>
      <c r="S51" s="37">
        <v>0.4</v>
      </c>
      <c r="T51" s="37">
        <v>0.8</v>
      </c>
      <c r="U51" s="46">
        <f t="shared" si="8"/>
        <v>3.2</v>
      </c>
      <c r="V51" s="59" t="str">
        <f t="shared" si="9"/>
        <v>ALTA</v>
      </c>
      <c r="W51" s="64" t="e">
        <f t="shared" si="10"/>
        <v>#N/A</v>
      </c>
      <c r="X51" s="11" t="s">
        <v>78</v>
      </c>
      <c r="Y51" s="14"/>
      <c r="Z51" s="64" t="e">
        <f t="shared" si="5"/>
        <v>#N/A</v>
      </c>
      <c r="AA51" s="15"/>
      <c r="AB51" s="14" t="s">
        <v>75</v>
      </c>
      <c r="AC51" s="16" t="s">
        <v>19</v>
      </c>
    </row>
    <row r="52" spans="1:29" ht="379.5" x14ac:dyDescent="0.25">
      <c r="A52" s="63">
        <v>49</v>
      </c>
      <c r="B52" s="57" t="s">
        <v>215</v>
      </c>
      <c r="C52" s="82"/>
      <c r="D52" s="48" t="s">
        <v>231</v>
      </c>
      <c r="E52" s="48" t="s">
        <v>326</v>
      </c>
      <c r="F52" s="48" t="s">
        <v>448</v>
      </c>
      <c r="G52" s="48"/>
      <c r="H52" s="48" t="s">
        <v>361</v>
      </c>
      <c r="I52" s="37">
        <v>1</v>
      </c>
      <c r="J52" s="37">
        <v>1</v>
      </c>
      <c r="K52" s="37">
        <v>0.4</v>
      </c>
      <c r="L52" s="37">
        <v>0.4</v>
      </c>
      <c r="M52" s="37">
        <v>1</v>
      </c>
      <c r="N52" s="46">
        <f t="shared" si="6"/>
        <v>3.8</v>
      </c>
      <c r="O52" s="45" t="str">
        <f t="shared" si="7"/>
        <v>ALTA</v>
      </c>
      <c r="P52" s="37">
        <v>1</v>
      </c>
      <c r="Q52" s="37">
        <v>1</v>
      </c>
      <c r="R52" s="37">
        <v>0.4</v>
      </c>
      <c r="S52" s="37">
        <v>0.4</v>
      </c>
      <c r="T52" s="37">
        <v>1</v>
      </c>
      <c r="U52" s="46">
        <f t="shared" si="8"/>
        <v>3.8</v>
      </c>
      <c r="V52" s="59" t="str">
        <f t="shared" si="9"/>
        <v>ALTA</v>
      </c>
      <c r="W52" s="64" t="e">
        <f t="shared" si="10"/>
        <v>#N/A</v>
      </c>
      <c r="X52" s="11" t="s">
        <v>78</v>
      </c>
      <c r="Y52" s="14"/>
      <c r="Z52" s="64" t="e">
        <f t="shared" si="5"/>
        <v>#N/A</v>
      </c>
      <c r="AA52" s="14" t="s">
        <v>362</v>
      </c>
      <c r="AB52" s="14" t="s">
        <v>75</v>
      </c>
      <c r="AC52" s="16" t="s">
        <v>19</v>
      </c>
    </row>
    <row r="53" spans="1:29" ht="181.5" x14ac:dyDescent="0.25">
      <c r="A53" s="63">
        <v>50</v>
      </c>
      <c r="B53" s="57" t="s">
        <v>215</v>
      </c>
      <c r="C53" s="82"/>
      <c r="D53" s="48" t="s">
        <v>232</v>
      </c>
      <c r="E53" s="48" t="s">
        <v>148</v>
      </c>
      <c r="F53" s="48" t="s">
        <v>448</v>
      </c>
      <c r="G53" s="48"/>
      <c r="H53" s="48" t="s">
        <v>327</v>
      </c>
      <c r="I53" s="37">
        <v>1</v>
      </c>
      <c r="J53" s="37">
        <v>1</v>
      </c>
      <c r="K53" s="37">
        <v>0.4</v>
      </c>
      <c r="L53" s="37">
        <v>0.4</v>
      </c>
      <c r="M53" s="37">
        <v>1</v>
      </c>
      <c r="N53" s="46">
        <f t="shared" si="6"/>
        <v>3.8</v>
      </c>
      <c r="O53" s="45" t="str">
        <f t="shared" si="7"/>
        <v>ALTA</v>
      </c>
      <c r="P53" s="37">
        <v>1</v>
      </c>
      <c r="Q53" s="37">
        <v>1</v>
      </c>
      <c r="R53" s="37">
        <v>0.4</v>
      </c>
      <c r="S53" s="37">
        <v>0.4</v>
      </c>
      <c r="T53" s="37">
        <v>1</v>
      </c>
      <c r="U53" s="46">
        <f t="shared" si="8"/>
        <v>3.8</v>
      </c>
      <c r="V53" s="59" t="str">
        <f t="shared" si="9"/>
        <v>ALTA</v>
      </c>
      <c r="W53" s="64" t="e">
        <f t="shared" si="10"/>
        <v>#N/A</v>
      </c>
      <c r="X53" s="11" t="s">
        <v>78</v>
      </c>
      <c r="Y53" s="14"/>
      <c r="Z53" s="64" t="e">
        <f t="shared" si="5"/>
        <v>#N/A</v>
      </c>
      <c r="AA53" s="15"/>
      <c r="AB53" s="14" t="s">
        <v>75</v>
      </c>
      <c r="AC53" s="16" t="s">
        <v>19</v>
      </c>
    </row>
    <row r="54" spans="1:29" ht="181.5" x14ac:dyDescent="0.25">
      <c r="A54" s="63">
        <v>51</v>
      </c>
      <c r="B54" s="57" t="s">
        <v>215</v>
      </c>
      <c r="C54" s="62"/>
      <c r="D54" s="61" t="s">
        <v>232</v>
      </c>
      <c r="E54" s="61" t="s">
        <v>149</v>
      </c>
      <c r="F54" s="48" t="s">
        <v>448</v>
      </c>
      <c r="G54" s="61"/>
      <c r="H54" s="61" t="s">
        <v>327</v>
      </c>
      <c r="I54" s="88">
        <v>1</v>
      </c>
      <c r="J54" s="88">
        <v>1</v>
      </c>
      <c r="K54" s="88">
        <v>0.4</v>
      </c>
      <c r="L54" s="88">
        <v>0.4</v>
      </c>
      <c r="M54" s="88">
        <v>1</v>
      </c>
      <c r="N54" s="46">
        <f t="shared" si="6"/>
        <v>3.8</v>
      </c>
      <c r="O54" s="45" t="str">
        <f t="shared" si="7"/>
        <v>ALTA</v>
      </c>
      <c r="P54" s="37">
        <v>1</v>
      </c>
      <c r="Q54" s="37">
        <v>1</v>
      </c>
      <c r="R54" s="37">
        <v>0.4</v>
      </c>
      <c r="S54" s="37">
        <v>0.4</v>
      </c>
      <c r="T54" s="37">
        <v>1</v>
      </c>
      <c r="U54" s="46">
        <f t="shared" si="8"/>
        <v>3.8</v>
      </c>
      <c r="V54" s="59" t="str">
        <f t="shared" si="9"/>
        <v>ALTA</v>
      </c>
      <c r="W54" s="64" t="e">
        <f t="shared" si="10"/>
        <v>#N/A</v>
      </c>
      <c r="X54" s="11" t="s">
        <v>78</v>
      </c>
      <c r="Y54" s="14"/>
      <c r="Z54" s="64" t="e">
        <f t="shared" si="5"/>
        <v>#N/A</v>
      </c>
      <c r="AA54" s="15"/>
      <c r="AB54" s="14" t="s">
        <v>75</v>
      </c>
      <c r="AC54" s="16" t="s">
        <v>19</v>
      </c>
    </row>
    <row r="55" spans="1:29" ht="152.25" customHeight="1" x14ac:dyDescent="0.25">
      <c r="A55" s="63">
        <v>52</v>
      </c>
      <c r="B55" s="57" t="s">
        <v>215</v>
      </c>
      <c r="C55" s="60"/>
      <c r="D55" s="68" t="s">
        <v>237</v>
      </c>
      <c r="E55" s="68" t="s">
        <v>238</v>
      </c>
      <c r="F55" s="68" t="s">
        <v>449</v>
      </c>
      <c r="G55" s="68"/>
      <c r="H55" s="68" t="s">
        <v>239</v>
      </c>
      <c r="I55" s="60">
        <v>1</v>
      </c>
      <c r="J55" s="60">
        <v>0.8</v>
      </c>
      <c r="K55" s="60">
        <v>0.2</v>
      </c>
      <c r="L55" s="60">
        <v>0.4</v>
      </c>
      <c r="M55" s="60">
        <v>0.8</v>
      </c>
      <c r="N55" s="46">
        <f t="shared" si="6"/>
        <v>3.2</v>
      </c>
      <c r="O55" s="45" t="str">
        <f t="shared" si="7"/>
        <v>ALTA</v>
      </c>
      <c r="P55" s="49"/>
      <c r="Q55" s="49"/>
      <c r="R55" s="49"/>
      <c r="S55" s="49"/>
      <c r="T55" s="49"/>
      <c r="U55" s="46" t="str">
        <f t="shared" si="8"/>
        <v/>
      </c>
      <c r="V55" s="59" t="str">
        <f t="shared" si="9"/>
        <v/>
      </c>
      <c r="W55" s="64" t="e">
        <f t="shared" si="10"/>
        <v>#N/A</v>
      </c>
      <c r="X55" s="50" t="s">
        <v>78</v>
      </c>
      <c r="Y55" s="51"/>
      <c r="Z55" s="70" t="e">
        <f t="shared" si="5"/>
        <v>#N/A</v>
      </c>
      <c r="AA55" s="50"/>
      <c r="AB55" s="50"/>
      <c r="AC55" s="52"/>
    </row>
  </sheetData>
  <autoFilter ref="A3:AC55" xr:uid="{00000000-0009-0000-0000-000005000000}"/>
  <mergeCells count="1">
    <mergeCell ref="H1:W1"/>
  </mergeCells>
  <dataValidations count="2">
    <dataValidation type="list" allowBlank="1" showInputMessage="1" showErrorMessage="1" sqref="D53 D10:D11 D55 G17:G23 F18:F19" xr:uid="{00000000-0002-0000-0500-000000000000}">
      <formula1>testo</formula1>
    </dataValidation>
    <dataValidation type="list" allowBlank="1" showInputMessage="1" showErrorMessage="1" sqref="AC4:AC55" xr:uid="{00000000-0002-0000-0500-000001000000}">
      <formula1>"Basso,Medio,Alto,Estremo"</formula1>
    </dataValidation>
  </dataValidations>
  <pageMargins left="0.62992125984251968" right="0.23622047244094491" top="0.55118110236220474" bottom="0.55118110236220474" header="0.31496062992125984" footer="0.31496062992125984"/>
  <pageSetup paperSize="8" scale="30" fitToHeight="0" orientation="landscape" r:id="rId1"/>
  <headerFooter>
    <oddHeader>&amp;LAter ROMA</oddHeader>
    <oddFooter>&amp;L&amp;P/&amp;N&amp;CMappatura dei rischi&amp;RModello di orgnizzazione e gestione D.Lgs 231/01</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2000000}">
          <x14:formula1>
            <xm:f>matrix!$C$23:$C$28</xm:f>
          </x14:formula1>
          <xm:sqref>I4:M55 P4:T55</xm:sqref>
        </x14:dataValidation>
        <x14:dataValidation type="list" allowBlank="1" showInputMessage="1" showErrorMessage="1" xr:uid="{00000000-0002-0000-0300-000003000000}">
          <x14:formula1>
            <xm:f>matrix!$C$15:$C$19</xm:f>
          </x14:formula1>
          <xm:sqref>X4:X55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I43"/>
  <sheetViews>
    <sheetView showGridLines="0" zoomScale="90" zoomScaleNormal="90" workbookViewId="0">
      <selection activeCell="E5" sqref="E5:I9"/>
    </sheetView>
  </sheetViews>
  <sheetFormatPr defaultRowHeight="15" x14ac:dyDescent="0.25"/>
  <cols>
    <col min="4" max="4" width="8.7109375" hidden="1" customWidth="1"/>
    <col min="5" max="7" width="11.28515625" customWidth="1"/>
    <col min="8" max="9" width="11.7109375" customWidth="1"/>
  </cols>
  <sheetData>
    <row r="2" spans="2:9" ht="27" customHeight="1" x14ac:dyDescent="0.25">
      <c r="B2" s="4"/>
      <c r="C2" s="4"/>
      <c r="E2" s="250" t="s">
        <v>7</v>
      </c>
      <c r="F2" s="250"/>
      <c r="G2" s="250"/>
      <c r="H2" s="250"/>
      <c r="I2" s="250"/>
    </row>
    <row r="3" spans="2:9" ht="26.65" customHeight="1" x14ac:dyDescent="0.25">
      <c r="B3" s="4"/>
      <c r="C3" s="4"/>
      <c r="E3" s="5" t="s">
        <v>470</v>
      </c>
      <c r="F3" s="5" t="s">
        <v>471</v>
      </c>
      <c r="G3" s="5" t="s">
        <v>472</v>
      </c>
      <c r="H3" s="5" t="s">
        <v>473</v>
      </c>
      <c r="I3" s="5" t="s">
        <v>474</v>
      </c>
    </row>
    <row r="4" spans="2:9" ht="23.65" hidden="1" customHeight="1" x14ac:dyDescent="0.25">
      <c r="B4" s="6"/>
      <c r="E4" s="7">
        <v>3</v>
      </c>
      <c r="F4" s="7">
        <v>4</v>
      </c>
      <c r="G4" s="7">
        <v>5</v>
      </c>
      <c r="H4" s="7">
        <v>6</v>
      </c>
      <c r="I4" s="7">
        <v>7</v>
      </c>
    </row>
    <row r="5" spans="2:9" ht="35.65" customHeight="1" x14ac:dyDescent="0.25">
      <c r="B5" s="251" t="s">
        <v>8</v>
      </c>
      <c r="C5" s="5" t="s">
        <v>80</v>
      </c>
      <c r="D5" s="7">
        <v>3</v>
      </c>
      <c r="E5" s="10" t="s">
        <v>77</v>
      </c>
      <c r="F5" s="8" t="s">
        <v>78</v>
      </c>
      <c r="G5" s="9" t="s">
        <v>79</v>
      </c>
      <c r="H5" s="28" t="s">
        <v>80</v>
      </c>
      <c r="I5" s="28" t="s">
        <v>80</v>
      </c>
    </row>
    <row r="6" spans="2:9" ht="35.65" customHeight="1" x14ac:dyDescent="0.25">
      <c r="B6" s="251"/>
      <c r="C6" s="5" t="s">
        <v>79</v>
      </c>
      <c r="D6" s="7">
        <v>4</v>
      </c>
      <c r="E6" s="27" t="s">
        <v>100</v>
      </c>
      <c r="F6" s="10" t="s">
        <v>77</v>
      </c>
      <c r="G6" s="8" t="s">
        <v>78</v>
      </c>
      <c r="H6" s="9" t="s">
        <v>79</v>
      </c>
      <c r="I6" s="28" t="s">
        <v>80</v>
      </c>
    </row>
    <row r="7" spans="2:9" ht="35.65" customHeight="1" x14ac:dyDescent="0.25">
      <c r="B7" s="251"/>
      <c r="C7" s="5" t="s">
        <v>78</v>
      </c>
      <c r="D7" s="7">
        <v>5</v>
      </c>
      <c r="E7" s="27" t="s">
        <v>100</v>
      </c>
      <c r="F7" s="10" t="s">
        <v>77</v>
      </c>
      <c r="G7" s="8" t="s">
        <v>78</v>
      </c>
      <c r="H7" s="8" t="s">
        <v>78</v>
      </c>
      <c r="I7" s="9" t="s">
        <v>79</v>
      </c>
    </row>
    <row r="8" spans="2:9" ht="35.65" customHeight="1" x14ac:dyDescent="0.25">
      <c r="B8" s="251"/>
      <c r="C8" s="5" t="s">
        <v>77</v>
      </c>
      <c r="D8" s="7">
        <v>6</v>
      </c>
      <c r="E8" s="27" t="s">
        <v>100</v>
      </c>
      <c r="F8" s="27" t="s">
        <v>100</v>
      </c>
      <c r="G8" s="10" t="s">
        <v>77</v>
      </c>
      <c r="H8" s="10" t="s">
        <v>77</v>
      </c>
      <c r="I8" s="8" t="s">
        <v>78</v>
      </c>
    </row>
    <row r="9" spans="2:9" ht="35.65" customHeight="1" x14ac:dyDescent="0.25">
      <c r="B9" s="251"/>
      <c r="C9" s="5" t="s">
        <v>100</v>
      </c>
      <c r="D9" s="7">
        <v>7</v>
      </c>
      <c r="E9" s="27" t="s">
        <v>100</v>
      </c>
      <c r="F9" s="27" t="s">
        <v>100</v>
      </c>
      <c r="G9" s="27" t="s">
        <v>100</v>
      </c>
      <c r="H9" s="27" t="s">
        <v>100</v>
      </c>
      <c r="I9" s="10" t="s">
        <v>77</v>
      </c>
    </row>
    <row r="10" spans="2:9" ht="11.65" customHeight="1" x14ac:dyDescent="0.25"/>
    <row r="11" spans="2:9" ht="11.65" customHeight="1" x14ac:dyDescent="0.25"/>
    <row r="12" spans="2:9" ht="28.9" customHeight="1" x14ac:dyDescent="0.25">
      <c r="B12" s="4"/>
      <c r="D12" s="4"/>
      <c r="E12" s="252" t="s">
        <v>637</v>
      </c>
      <c r="F12" s="253"/>
      <c r="G12" s="253"/>
      <c r="H12" s="253"/>
      <c r="I12" s="254"/>
    </row>
    <row r="13" spans="2:9" ht="30" x14ac:dyDescent="0.25">
      <c r="B13" s="4"/>
      <c r="D13" s="4"/>
      <c r="E13" s="5" t="s">
        <v>100</v>
      </c>
      <c r="F13" s="5" t="s">
        <v>77</v>
      </c>
      <c r="G13" s="5" t="s">
        <v>78</v>
      </c>
      <c r="H13" s="5" t="s">
        <v>79</v>
      </c>
      <c r="I13" s="5" t="s">
        <v>80</v>
      </c>
    </row>
    <row r="14" spans="2:9" hidden="1" x14ac:dyDescent="0.25">
      <c r="B14" s="6"/>
      <c r="E14" s="7">
        <v>3</v>
      </c>
      <c r="F14" s="7">
        <v>4</v>
      </c>
      <c r="G14" s="7">
        <v>5</v>
      </c>
      <c r="H14" s="26">
        <v>6</v>
      </c>
      <c r="I14" s="26">
        <v>7</v>
      </c>
    </row>
    <row r="15" spans="2:9" ht="35.65" customHeight="1" x14ac:dyDescent="0.25">
      <c r="B15" s="251" t="s">
        <v>638</v>
      </c>
      <c r="C15" s="5" t="s">
        <v>100</v>
      </c>
      <c r="D15" s="7">
        <v>3</v>
      </c>
      <c r="E15" s="27" t="s">
        <v>100</v>
      </c>
      <c r="F15" s="10" t="s">
        <v>77</v>
      </c>
      <c r="G15" s="95" t="s">
        <v>78</v>
      </c>
      <c r="H15" s="9" t="s">
        <v>79</v>
      </c>
      <c r="I15" s="28" t="s">
        <v>80</v>
      </c>
    </row>
    <row r="16" spans="2:9" ht="35.65" customHeight="1" x14ac:dyDescent="0.25">
      <c r="B16" s="251"/>
      <c r="C16" s="5" t="s">
        <v>77</v>
      </c>
      <c r="D16" s="7">
        <v>4</v>
      </c>
      <c r="E16" s="27" t="s">
        <v>100</v>
      </c>
      <c r="F16" s="10" t="s">
        <v>77</v>
      </c>
      <c r="G16" s="95" t="s">
        <v>78</v>
      </c>
      <c r="H16" s="9" t="s">
        <v>79</v>
      </c>
      <c r="I16" s="28" t="s">
        <v>80</v>
      </c>
    </row>
    <row r="17" spans="2:9" ht="35.65" customHeight="1" x14ac:dyDescent="0.25">
      <c r="B17" s="251"/>
      <c r="C17" s="5" t="s">
        <v>78</v>
      </c>
      <c r="D17" s="7">
        <v>5</v>
      </c>
      <c r="E17" s="27" t="s">
        <v>100</v>
      </c>
      <c r="F17" s="27" t="s">
        <v>100</v>
      </c>
      <c r="G17" s="10" t="s">
        <v>77</v>
      </c>
      <c r="H17" s="95" t="s">
        <v>78</v>
      </c>
      <c r="I17" s="9" t="s">
        <v>79</v>
      </c>
    </row>
    <row r="18" spans="2:9" ht="35.65" customHeight="1" x14ac:dyDescent="0.25">
      <c r="B18" s="251"/>
      <c r="C18" s="5" t="s">
        <v>79</v>
      </c>
      <c r="D18" s="7">
        <v>6</v>
      </c>
      <c r="E18" s="27" t="s">
        <v>100</v>
      </c>
      <c r="F18" s="27" t="s">
        <v>100</v>
      </c>
      <c r="G18" s="10" t="s">
        <v>77</v>
      </c>
      <c r="H18" s="95" t="s">
        <v>78</v>
      </c>
      <c r="I18" s="9" t="s">
        <v>79</v>
      </c>
    </row>
    <row r="19" spans="2:9" ht="35.65" customHeight="1" x14ac:dyDescent="0.25">
      <c r="B19" s="251"/>
      <c r="C19" s="5" t="s">
        <v>80</v>
      </c>
      <c r="D19" s="7">
        <v>7</v>
      </c>
      <c r="E19" s="27" t="s">
        <v>100</v>
      </c>
      <c r="F19" s="27" t="s">
        <v>100</v>
      </c>
      <c r="G19" s="10" t="s">
        <v>77</v>
      </c>
      <c r="H19" s="10" t="s">
        <v>77</v>
      </c>
      <c r="I19" s="95" t="s">
        <v>78</v>
      </c>
    </row>
    <row r="23" spans="2:9" x14ac:dyDescent="0.25">
      <c r="C23" s="33">
        <v>0</v>
      </c>
    </row>
    <row r="24" spans="2:9" x14ac:dyDescent="0.25">
      <c r="C24" s="34">
        <v>0.2</v>
      </c>
    </row>
    <row r="25" spans="2:9" x14ac:dyDescent="0.25">
      <c r="C25" s="34">
        <v>0.4</v>
      </c>
    </row>
    <row r="26" spans="2:9" x14ac:dyDescent="0.25">
      <c r="C26" s="34">
        <v>0.6</v>
      </c>
    </row>
    <row r="27" spans="2:9" x14ac:dyDescent="0.25">
      <c r="C27" s="34">
        <v>0.8</v>
      </c>
    </row>
    <row r="28" spans="2:9" x14ac:dyDescent="0.25">
      <c r="C28" s="35">
        <v>1</v>
      </c>
    </row>
    <row r="31" spans="2:9" x14ac:dyDescent="0.25">
      <c r="C31" s="38" t="s">
        <v>110</v>
      </c>
      <c r="D31" s="39" t="s">
        <v>108</v>
      </c>
      <c r="E31" s="40" t="s">
        <v>109</v>
      </c>
      <c r="F31" s="41" t="s">
        <v>111</v>
      </c>
    </row>
    <row r="32" spans="2:9" ht="30" x14ac:dyDescent="0.25">
      <c r="D32" s="42">
        <v>0</v>
      </c>
      <c r="E32" s="43">
        <v>1</v>
      </c>
      <c r="F32" s="44" t="s">
        <v>470</v>
      </c>
    </row>
    <row r="33" spans="3:6" x14ac:dyDescent="0.25">
      <c r="D33" s="42">
        <v>1.1000000000000001</v>
      </c>
      <c r="E33" s="43">
        <v>2</v>
      </c>
      <c r="F33" s="44" t="s">
        <v>471</v>
      </c>
    </row>
    <row r="34" spans="3:6" x14ac:dyDescent="0.25">
      <c r="D34" s="42">
        <v>2.1</v>
      </c>
      <c r="E34" s="43">
        <v>3</v>
      </c>
      <c r="F34" s="44" t="s">
        <v>472</v>
      </c>
    </row>
    <row r="35" spans="3:6" x14ac:dyDescent="0.25">
      <c r="D35" s="42">
        <v>3.1</v>
      </c>
      <c r="E35" s="43">
        <v>4</v>
      </c>
      <c r="F35" s="44" t="s">
        <v>473</v>
      </c>
    </row>
    <row r="36" spans="3:6" ht="30" x14ac:dyDescent="0.25">
      <c r="D36" s="42">
        <v>4.0999999999999996</v>
      </c>
      <c r="E36" s="43">
        <v>5</v>
      </c>
      <c r="F36" s="44" t="s">
        <v>474</v>
      </c>
    </row>
    <row r="38" spans="3:6" x14ac:dyDescent="0.25">
      <c r="C38" s="38" t="s">
        <v>475</v>
      </c>
      <c r="D38" s="39" t="s">
        <v>108</v>
      </c>
      <c r="E38" s="40" t="s">
        <v>109</v>
      </c>
      <c r="F38" s="41" t="s">
        <v>111</v>
      </c>
    </row>
    <row r="39" spans="3:6" ht="30" x14ac:dyDescent="0.25">
      <c r="D39" s="42">
        <v>0</v>
      </c>
      <c r="E39" s="43">
        <v>1</v>
      </c>
      <c r="F39" s="44" t="s">
        <v>100</v>
      </c>
    </row>
    <row r="40" spans="3:6" x14ac:dyDescent="0.25">
      <c r="D40" s="42">
        <v>1.1000000000000001</v>
      </c>
      <c r="E40" s="43">
        <v>2</v>
      </c>
      <c r="F40" s="44" t="s">
        <v>77</v>
      </c>
    </row>
    <row r="41" spans="3:6" x14ac:dyDescent="0.25">
      <c r="D41" s="42">
        <v>2.1</v>
      </c>
      <c r="E41" s="43">
        <v>3</v>
      </c>
      <c r="F41" s="44" t="s">
        <v>78</v>
      </c>
    </row>
    <row r="42" spans="3:6" x14ac:dyDescent="0.25">
      <c r="D42" s="42">
        <v>3.1</v>
      </c>
      <c r="E42" s="43">
        <v>4</v>
      </c>
      <c r="F42" s="44" t="s">
        <v>79</v>
      </c>
    </row>
    <row r="43" spans="3:6" ht="30" x14ac:dyDescent="0.25">
      <c r="D43" s="42">
        <v>4.0999999999999996</v>
      </c>
      <c r="E43" s="43">
        <v>5</v>
      </c>
      <c r="F43" s="44" t="s">
        <v>80</v>
      </c>
    </row>
  </sheetData>
  <mergeCells count="4">
    <mergeCell ref="E2:I2"/>
    <mergeCell ref="B5:B9"/>
    <mergeCell ref="B15:B19"/>
    <mergeCell ref="E12:I1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7"/>
  <sheetViews>
    <sheetView zoomScaleNormal="100" zoomScaleSheetLayoutView="100" workbookViewId="0">
      <selection activeCell="L13" sqref="L13"/>
    </sheetView>
  </sheetViews>
  <sheetFormatPr defaultColWidth="9.28515625" defaultRowHeight="12.75" x14ac:dyDescent="0.2"/>
  <cols>
    <col min="1" max="1" width="21.7109375" style="17" customWidth="1"/>
    <col min="2" max="3" width="10.7109375" style="17" hidden="1" customWidth="1"/>
    <col min="4" max="4" width="19.7109375" style="17" customWidth="1"/>
    <col min="5" max="5" width="10.7109375" style="17" hidden="1" customWidth="1"/>
    <col min="6" max="6" width="14" style="17" hidden="1" customWidth="1"/>
    <col min="7" max="7" width="21.140625" style="17" customWidth="1"/>
    <col min="8" max="8" width="10.28515625" style="17" hidden="1" customWidth="1"/>
    <col min="9" max="9" width="11.7109375" style="17" hidden="1" customWidth="1"/>
    <col min="10" max="10" width="15.28515625" style="17" hidden="1" customWidth="1"/>
    <col min="11" max="11" width="14.28515625" style="17" hidden="1" customWidth="1"/>
    <col min="12" max="12" width="20.28515625" style="17" customWidth="1"/>
    <col min="13" max="13" width="5.7109375" style="17" customWidth="1"/>
    <col min="14" max="14" width="14" style="17" customWidth="1"/>
    <col min="15" max="15" width="9.7109375" style="17" customWidth="1"/>
    <col min="16" max="256" width="9.28515625" style="17"/>
    <col min="257" max="257" width="12.28515625" style="17" customWidth="1"/>
    <col min="258" max="259" width="10.7109375" style="17" customWidth="1"/>
    <col min="260" max="260" width="14" style="17" customWidth="1"/>
    <col min="261" max="261" width="10.7109375" style="17" customWidth="1"/>
    <col min="262" max="262" width="14" style="17" customWidth="1"/>
    <col min="263" max="263" width="15.28515625" style="17" customWidth="1"/>
    <col min="264" max="264" width="10.28515625" style="17" customWidth="1"/>
    <col min="265" max="265" width="11.7109375" style="17" customWidth="1"/>
    <col min="266" max="266" width="0" style="17" hidden="1" customWidth="1"/>
    <col min="267" max="267" width="14.28515625" style="17" customWidth="1"/>
    <col min="268" max="268" width="12.28515625" style="17" customWidth="1"/>
    <col min="269" max="269" width="4.28515625" style="17" customWidth="1"/>
    <col min="270" max="270" width="14" style="17" customWidth="1"/>
    <col min="271" max="271" width="9.7109375" style="17" customWidth="1"/>
    <col min="272" max="512" width="9.28515625" style="17"/>
    <col min="513" max="513" width="12.28515625" style="17" customWidth="1"/>
    <col min="514" max="515" width="10.7109375" style="17" customWidth="1"/>
    <col min="516" max="516" width="14" style="17" customWidth="1"/>
    <col min="517" max="517" width="10.7109375" style="17" customWidth="1"/>
    <col min="518" max="518" width="14" style="17" customWidth="1"/>
    <col min="519" max="519" width="15.28515625" style="17" customWidth="1"/>
    <col min="520" max="520" width="10.28515625" style="17" customWidth="1"/>
    <col min="521" max="521" width="11.7109375" style="17" customWidth="1"/>
    <col min="522" max="522" width="0" style="17" hidden="1" customWidth="1"/>
    <col min="523" max="523" width="14.28515625" style="17" customWidth="1"/>
    <col min="524" max="524" width="12.28515625" style="17" customWidth="1"/>
    <col min="525" max="525" width="4.28515625" style="17" customWidth="1"/>
    <col min="526" max="526" width="14" style="17" customWidth="1"/>
    <col min="527" max="527" width="9.7109375" style="17" customWidth="1"/>
    <col min="528" max="768" width="9.28515625" style="17"/>
    <col min="769" max="769" width="12.28515625" style="17" customWidth="1"/>
    <col min="770" max="771" width="10.7109375" style="17" customWidth="1"/>
    <col min="772" max="772" width="14" style="17" customWidth="1"/>
    <col min="773" max="773" width="10.7109375" style="17" customWidth="1"/>
    <col min="774" max="774" width="14" style="17" customWidth="1"/>
    <col min="775" max="775" width="15.28515625" style="17" customWidth="1"/>
    <col min="776" max="776" width="10.28515625" style="17" customWidth="1"/>
    <col min="777" max="777" width="11.7109375" style="17" customWidth="1"/>
    <col min="778" max="778" width="0" style="17" hidden="1" customWidth="1"/>
    <col min="779" max="779" width="14.28515625" style="17" customWidth="1"/>
    <col min="780" max="780" width="12.28515625" style="17" customWidth="1"/>
    <col min="781" max="781" width="4.28515625" style="17" customWidth="1"/>
    <col min="782" max="782" width="14" style="17" customWidth="1"/>
    <col min="783" max="783" width="9.7109375" style="17" customWidth="1"/>
    <col min="784" max="1024" width="9.28515625" style="17"/>
    <col min="1025" max="1025" width="12.28515625" style="17" customWidth="1"/>
    <col min="1026" max="1027" width="10.7109375" style="17" customWidth="1"/>
    <col min="1028" max="1028" width="14" style="17" customWidth="1"/>
    <col min="1029" max="1029" width="10.7109375" style="17" customWidth="1"/>
    <col min="1030" max="1030" width="14" style="17" customWidth="1"/>
    <col min="1031" max="1031" width="15.28515625" style="17" customWidth="1"/>
    <col min="1032" max="1032" width="10.28515625" style="17" customWidth="1"/>
    <col min="1033" max="1033" width="11.7109375" style="17" customWidth="1"/>
    <col min="1034" max="1034" width="0" style="17" hidden="1" customWidth="1"/>
    <col min="1035" max="1035" width="14.28515625" style="17" customWidth="1"/>
    <col min="1036" max="1036" width="12.28515625" style="17" customWidth="1"/>
    <col min="1037" max="1037" width="4.28515625" style="17" customWidth="1"/>
    <col min="1038" max="1038" width="14" style="17" customWidth="1"/>
    <col min="1039" max="1039" width="9.7109375" style="17" customWidth="1"/>
    <col min="1040" max="1280" width="9.28515625" style="17"/>
    <col min="1281" max="1281" width="12.28515625" style="17" customWidth="1"/>
    <col min="1282" max="1283" width="10.7109375" style="17" customWidth="1"/>
    <col min="1284" max="1284" width="14" style="17" customWidth="1"/>
    <col min="1285" max="1285" width="10.7109375" style="17" customWidth="1"/>
    <col min="1286" max="1286" width="14" style="17" customWidth="1"/>
    <col min="1287" max="1287" width="15.28515625" style="17" customWidth="1"/>
    <col min="1288" max="1288" width="10.28515625" style="17" customWidth="1"/>
    <col min="1289" max="1289" width="11.7109375" style="17" customWidth="1"/>
    <col min="1290" max="1290" width="0" style="17" hidden="1" customWidth="1"/>
    <col min="1291" max="1291" width="14.28515625" style="17" customWidth="1"/>
    <col min="1292" max="1292" width="12.28515625" style="17" customWidth="1"/>
    <col min="1293" max="1293" width="4.28515625" style="17" customWidth="1"/>
    <col min="1294" max="1294" width="14" style="17" customWidth="1"/>
    <col min="1295" max="1295" width="9.7109375" style="17" customWidth="1"/>
    <col min="1296" max="1536" width="9.28515625" style="17"/>
    <col min="1537" max="1537" width="12.28515625" style="17" customWidth="1"/>
    <col min="1538" max="1539" width="10.7109375" style="17" customWidth="1"/>
    <col min="1540" max="1540" width="14" style="17" customWidth="1"/>
    <col min="1541" max="1541" width="10.7109375" style="17" customWidth="1"/>
    <col min="1542" max="1542" width="14" style="17" customWidth="1"/>
    <col min="1543" max="1543" width="15.28515625" style="17" customWidth="1"/>
    <col min="1544" max="1544" width="10.28515625" style="17" customWidth="1"/>
    <col min="1545" max="1545" width="11.7109375" style="17" customWidth="1"/>
    <col min="1546" max="1546" width="0" style="17" hidden="1" customWidth="1"/>
    <col min="1547" max="1547" width="14.28515625" style="17" customWidth="1"/>
    <col min="1548" max="1548" width="12.28515625" style="17" customWidth="1"/>
    <col min="1549" max="1549" width="4.28515625" style="17" customWidth="1"/>
    <col min="1550" max="1550" width="14" style="17" customWidth="1"/>
    <col min="1551" max="1551" width="9.7109375" style="17" customWidth="1"/>
    <col min="1552" max="1792" width="9.28515625" style="17"/>
    <col min="1793" max="1793" width="12.28515625" style="17" customWidth="1"/>
    <col min="1794" max="1795" width="10.7109375" style="17" customWidth="1"/>
    <col min="1796" max="1796" width="14" style="17" customWidth="1"/>
    <col min="1797" max="1797" width="10.7109375" style="17" customWidth="1"/>
    <col min="1798" max="1798" width="14" style="17" customWidth="1"/>
    <col min="1799" max="1799" width="15.28515625" style="17" customWidth="1"/>
    <col min="1800" max="1800" width="10.28515625" style="17" customWidth="1"/>
    <col min="1801" max="1801" width="11.7109375" style="17" customWidth="1"/>
    <col min="1802" max="1802" width="0" style="17" hidden="1" customWidth="1"/>
    <col min="1803" max="1803" width="14.28515625" style="17" customWidth="1"/>
    <col min="1804" max="1804" width="12.28515625" style="17" customWidth="1"/>
    <col min="1805" max="1805" width="4.28515625" style="17" customWidth="1"/>
    <col min="1806" max="1806" width="14" style="17" customWidth="1"/>
    <col min="1807" max="1807" width="9.7109375" style="17" customWidth="1"/>
    <col min="1808" max="2048" width="9.28515625" style="17"/>
    <col min="2049" max="2049" width="12.28515625" style="17" customWidth="1"/>
    <col min="2050" max="2051" width="10.7109375" style="17" customWidth="1"/>
    <col min="2052" max="2052" width="14" style="17" customWidth="1"/>
    <col min="2053" max="2053" width="10.7109375" style="17" customWidth="1"/>
    <col min="2054" max="2054" width="14" style="17" customWidth="1"/>
    <col min="2055" max="2055" width="15.28515625" style="17" customWidth="1"/>
    <col min="2056" max="2056" width="10.28515625" style="17" customWidth="1"/>
    <col min="2057" max="2057" width="11.7109375" style="17" customWidth="1"/>
    <col min="2058" max="2058" width="0" style="17" hidden="1" customWidth="1"/>
    <col min="2059" max="2059" width="14.28515625" style="17" customWidth="1"/>
    <col min="2060" max="2060" width="12.28515625" style="17" customWidth="1"/>
    <col min="2061" max="2061" width="4.28515625" style="17" customWidth="1"/>
    <col min="2062" max="2062" width="14" style="17" customWidth="1"/>
    <col min="2063" max="2063" width="9.7109375" style="17" customWidth="1"/>
    <col min="2064" max="2304" width="9.28515625" style="17"/>
    <col min="2305" max="2305" width="12.28515625" style="17" customWidth="1"/>
    <col min="2306" max="2307" width="10.7109375" style="17" customWidth="1"/>
    <col min="2308" max="2308" width="14" style="17" customWidth="1"/>
    <col min="2309" max="2309" width="10.7109375" style="17" customWidth="1"/>
    <col min="2310" max="2310" width="14" style="17" customWidth="1"/>
    <col min="2311" max="2311" width="15.28515625" style="17" customWidth="1"/>
    <col min="2312" max="2312" width="10.28515625" style="17" customWidth="1"/>
    <col min="2313" max="2313" width="11.7109375" style="17" customWidth="1"/>
    <col min="2314" max="2314" width="0" style="17" hidden="1" customWidth="1"/>
    <col min="2315" max="2315" width="14.28515625" style="17" customWidth="1"/>
    <col min="2316" max="2316" width="12.28515625" style="17" customWidth="1"/>
    <col min="2317" max="2317" width="4.28515625" style="17" customWidth="1"/>
    <col min="2318" max="2318" width="14" style="17" customWidth="1"/>
    <col min="2319" max="2319" width="9.7109375" style="17" customWidth="1"/>
    <col min="2320" max="2560" width="9.28515625" style="17"/>
    <col min="2561" max="2561" width="12.28515625" style="17" customWidth="1"/>
    <col min="2562" max="2563" width="10.7109375" style="17" customWidth="1"/>
    <col min="2564" max="2564" width="14" style="17" customWidth="1"/>
    <col min="2565" max="2565" width="10.7109375" style="17" customWidth="1"/>
    <col min="2566" max="2566" width="14" style="17" customWidth="1"/>
    <col min="2567" max="2567" width="15.28515625" style="17" customWidth="1"/>
    <col min="2568" max="2568" width="10.28515625" style="17" customWidth="1"/>
    <col min="2569" max="2569" width="11.7109375" style="17" customWidth="1"/>
    <col min="2570" max="2570" width="0" style="17" hidden="1" customWidth="1"/>
    <col min="2571" max="2571" width="14.28515625" style="17" customWidth="1"/>
    <col min="2572" max="2572" width="12.28515625" style="17" customWidth="1"/>
    <col min="2573" max="2573" width="4.28515625" style="17" customWidth="1"/>
    <col min="2574" max="2574" width="14" style="17" customWidth="1"/>
    <col min="2575" max="2575" width="9.7109375" style="17" customWidth="1"/>
    <col min="2576" max="2816" width="9.28515625" style="17"/>
    <col min="2817" max="2817" width="12.28515625" style="17" customWidth="1"/>
    <col min="2818" max="2819" width="10.7109375" style="17" customWidth="1"/>
    <col min="2820" max="2820" width="14" style="17" customWidth="1"/>
    <col min="2821" max="2821" width="10.7109375" style="17" customWidth="1"/>
    <col min="2822" max="2822" width="14" style="17" customWidth="1"/>
    <col min="2823" max="2823" width="15.28515625" style="17" customWidth="1"/>
    <col min="2824" max="2824" width="10.28515625" style="17" customWidth="1"/>
    <col min="2825" max="2825" width="11.7109375" style="17" customWidth="1"/>
    <col min="2826" max="2826" width="0" style="17" hidden="1" customWidth="1"/>
    <col min="2827" max="2827" width="14.28515625" style="17" customWidth="1"/>
    <col min="2828" max="2828" width="12.28515625" style="17" customWidth="1"/>
    <col min="2829" max="2829" width="4.28515625" style="17" customWidth="1"/>
    <col min="2830" max="2830" width="14" style="17" customWidth="1"/>
    <col min="2831" max="2831" width="9.7109375" style="17" customWidth="1"/>
    <col min="2832" max="3072" width="9.28515625" style="17"/>
    <col min="3073" max="3073" width="12.28515625" style="17" customWidth="1"/>
    <col min="3074" max="3075" width="10.7109375" style="17" customWidth="1"/>
    <col min="3076" max="3076" width="14" style="17" customWidth="1"/>
    <col min="3077" max="3077" width="10.7109375" style="17" customWidth="1"/>
    <col min="3078" max="3078" width="14" style="17" customWidth="1"/>
    <col min="3079" max="3079" width="15.28515625" style="17" customWidth="1"/>
    <col min="3080" max="3080" width="10.28515625" style="17" customWidth="1"/>
    <col min="3081" max="3081" width="11.7109375" style="17" customWidth="1"/>
    <col min="3082" max="3082" width="0" style="17" hidden="1" customWidth="1"/>
    <col min="3083" max="3083" width="14.28515625" style="17" customWidth="1"/>
    <col min="3084" max="3084" width="12.28515625" style="17" customWidth="1"/>
    <col min="3085" max="3085" width="4.28515625" style="17" customWidth="1"/>
    <col min="3086" max="3086" width="14" style="17" customWidth="1"/>
    <col min="3087" max="3087" width="9.7109375" style="17" customWidth="1"/>
    <col min="3088" max="3328" width="9.28515625" style="17"/>
    <col min="3329" max="3329" width="12.28515625" style="17" customWidth="1"/>
    <col min="3330" max="3331" width="10.7109375" style="17" customWidth="1"/>
    <col min="3332" max="3332" width="14" style="17" customWidth="1"/>
    <col min="3333" max="3333" width="10.7109375" style="17" customWidth="1"/>
    <col min="3334" max="3334" width="14" style="17" customWidth="1"/>
    <col min="3335" max="3335" width="15.28515625" style="17" customWidth="1"/>
    <col min="3336" max="3336" width="10.28515625" style="17" customWidth="1"/>
    <col min="3337" max="3337" width="11.7109375" style="17" customWidth="1"/>
    <col min="3338" max="3338" width="0" style="17" hidden="1" customWidth="1"/>
    <col min="3339" max="3339" width="14.28515625" style="17" customWidth="1"/>
    <col min="3340" max="3340" width="12.28515625" style="17" customWidth="1"/>
    <col min="3341" max="3341" width="4.28515625" style="17" customWidth="1"/>
    <col min="3342" max="3342" width="14" style="17" customWidth="1"/>
    <col min="3343" max="3343" width="9.7109375" style="17" customWidth="1"/>
    <col min="3344" max="3584" width="9.28515625" style="17"/>
    <col min="3585" max="3585" width="12.28515625" style="17" customWidth="1"/>
    <col min="3586" max="3587" width="10.7109375" style="17" customWidth="1"/>
    <col min="3588" max="3588" width="14" style="17" customWidth="1"/>
    <col min="3589" max="3589" width="10.7109375" style="17" customWidth="1"/>
    <col min="3590" max="3590" width="14" style="17" customWidth="1"/>
    <col min="3591" max="3591" width="15.28515625" style="17" customWidth="1"/>
    <col min="3592" max="3592" width="10.28515625" style="17" customWidth="1"/>
    <col min="3593" max="3593" width="11.7109375" style="17" customWidth="1"/>
    <col min="3594" max="3594" width="0" style="17" hidden="1" customWidth="1"/>
    <col min="3595" max="3595" width="14.28515625" style="17" customWidth="1"/>
    <col min="3596" max="3596" width="12.28515625" style="17" customWidth="1"/>
    <col min="3597" max="3597" width="4.28515625" style="17" customWidth="1"/>
    <col min="3598" max="3598" width="14" style="17" customWidth="1"/>
    <col min="3599" max="3599" width="9.7109375" style="17" customWidth="1"/>
    <col min="3600" max="3840" width="9.28515625" style="17"/>
    <col min="3841" max="3841" width="12.28515625" style="17" customWidth="1"/>
    <col min="3842" max="3843" width="10.7109375" style="17" customWidth="1"/>
    <col min="3844" max="3844" width="14" style="17" customWidth="1"/>
    <col min="3845" max="3845" width="10.7109375" style="17" customWidth="1"/>
    <col min="3846" max="3846" width="14" style="17" customWidth="1"/>
    <col min="3847" max="3847" width="15.28515625" style="17" customWidth="1"/>
    <col min="3848" max="3848" width="10.28515625" style="17" customWidth="1"/>
    <col min="3849" max="3849" width="11.7109375" style="17" customWidth="1"/>
    <col min="3850" max="3850" width="0" style="17" hidden="1" customWidth="1"/>
    <col min="3851" max="3851" width="14.28515625" style="17" customWidth="1"/>
    <col min="3852" max="3852" width="12.28515625" style="17" customWidth="1"/>
    <col min="3853" max="3853" width="4.28515625" style="17" customWidth="1"/>
    <col min="3854" max="3854" width="14" style="17" customWidth="1"/>
    <col min="3855" max="3855" width="9.7109375" style="17" customWidth="1"/>
    <col min="3856" max="4096" width="9.28515625" style="17"/>
    <col min="4097" max="4097" width="12.28515625" style="17" customWidth="1"/>
    <col min="4098" max="4099" width="10.7109375" style="17" customWidth="1"/>
    <col min="4100" max="4100" width="14" style="17" customWidth="1"/>
    <col min="4101" max="4101" width="10.7109375" style="17" customWidth="1"/>
    <col min="4102" max="4102" width="14" style="17" customWidth="1"/>
    <col min="4103" max="4103" width="15.28515625" style="17" customWidth="1"/>
    <col min="4104" max="4104" width="10.28515625" style="17" customWidth="1"/>
    <col min="4105" max="4105" width="11.7109375" style="17" customWidth="1"/>
    <col min="4106" max="4106" width="0" style="17" hidden="1" customWidth="1"/>
    <col min="4107" max="4107" width="14.28515625" style="17" customWidth="1"/>
    <col min="4108" max="4108" width="12.28515625" style="17" customWidth="1"/>
    <col min="4109" max="4109" width="4.28515625" style="17" customWidth="1"/>
    <col min="4110" max="4110" width="14" style="17" customWidth="1"/>
    <col min="4111" max="4111" width="9.7109375" style="17" customWidth="1"/>
    <col min="4112" max="4352" width="9.28515625" style="17"/>
    <col min="4353" max="4353" width="12.28515625" style="17" customWidth="1"/>
    <col min="4354" max="4355" width="10.7109375" style="17" customWidth="1"/>
    <col min="4356" max="4356" width="14" style="17" customWidth="1"/>
    <col min="4357" max="4357" width="10.7109375" style="17" customWidth="1"/>
    <col min="4358" max="4358" width="14" style="17" customWidth="1"/>
    <col min="4359" max="4359" width="15.28515625" style="17" customWidth="1"/>
    <col min="4360" max="4360" width="10.28515625" style="17" customWidth="1"/>
    <col min="4361" max="4361" width="11.7109375" style="17" customWidth="1"/>
    <col min="4362" max="4362" width="0" style="17" hidden="1" customWidth="1"/>
    <col min="4363" max="4363" width="14.28515625" style="17" customWidth="1"/>
    <col min="4364" max="4364" width="12.28515625" style="17" customWidth="1"/>
    <col min="4365" max="4365" width="4.28515625" style="17" customWidth="1"/>
    <col min="4366" max="4366" width="14" style="17" customWidth="1"/>
    <col min="4367" max="4367" width="9.7109375" style="17" customWidth="1"/>
    <col min="4368" max="4608" width="9.28515625" style="17"/>
    <col min="4609" max="4609" width="12.28515625" style="17" customWidth="1"/>
    <col min="4610" max="4611" width="10.7109375" style="17" customWidth="1"/>
    <col min="4612" max="4612" width="14" style="17" customWidth="1"/>
    <col min="4613" max="4613" width="10.7109375" style="17" customWidth="1"/>
    <col min="4614" max="4614" width="14" style="17" customWidth="1"/>
    <col min="4615" max="4615" width="15.28515625" style="17" customWidth="1"/>
    <col min="4616" max="4616" width="10.28515625" style="17" customWidth="1"/>
    <col min="4617" max="4617" width="11.7109375" style="17" customWidth="1"/>
    <col min="4618" max="4618" width="0" style="17" hidden="1" customWidth="1"/>
    <col min="4619" max="4619" width="14.28515625" style="17" customWidth="1"/>
    <col min="4620" max="4620" width="12.28515625" style="17" customWidth="1"/>
    <col min="4621" max="4621" width="4.28515625" style="17" customWidth="1"/>
    <col min="4622" max="4622" width="14" style="17" customWidth="1"/>
    <col min="4623" max="4623" width="9.7109375" style="17" customWidth="1"/>
    <col min="4624" max="4864" width="9.28515625" style="17"/>
    <col min="4865" max="4865" width="12.28515625" style="17" customWidth="1"/>
    <col min="4866" max="4867" width="10.7109375" style="17" customWidth="1"/>
    <col min="4868" max="4868" width="14" style="17" customWidth="1"/>
    <col min="4869" max="4869" width="10.7109375" style="17" customWidth="1"/>
    <col min="4870" max="4870" width="14" style="17" customWidth="1"/>
    <col min="4871" max="4871" width="15.28515625" style="17" customWidth="1"/>
    <col min="4872" max="4872" width="10.28515625" style="17" customWidth="1"/>
    <col min="4873" max="4873" width="11.7109375" style="17" customWidth="1"/>
    <col min="4874" max="4874" width="0" style="17" hidden="1" customWidth="1"/>
    <col min="4875" max="4875" width="14.28515625" style="17" customWidth="1"/>
    <col min="4876" max="4876" width="12.28515625" style="17" customWidth="1"/>
    <col min="4877" max="4877" width="4.28515625" style="17" customWidth="1"/>
    <col min="4878" max="4878" width="14" style="17" customWidth="1"/>
    <col min="4879" max="4879" width="9.7109375" style="17" customWidth="1"/>
    <col min="4880" max="5120" width="9.28515625" style="17"/>
    <col min="5121" max="5121" width="12.28515625" style="17" customWidth="1"/>
    <col min="5122" max="5123" width="10.7109375" style="17" customWidth="1"/>
    <col min="5124" max="5124" width="14" style="17" customWidth="1"/>
    <col min="5125" max="5125" width="10.7109375" style="17" customWidth="1"/>
    <col min="5126" max="5126" width="14" style="17" customWidth="1"/>
    <col min="5127" max="5127" width="15.28515625" style="17" customWidth="1"/>
    <col min="5128" max="5128" width="10.28515625" style="17" customWidth="1"/>
    <col min="5129" max="5129" width="11.7109375" style="17" customWidth="1"/>
    <col min="5130" max="5130" width="0" style="17" hidden="1" customWidth="1"/>
    <col min="5131" max="5131" width="14.28515625" style="17" customWidth="1"/>
    <col min="5132" max="5132" width="12.28515625" style="17" customWidth="1"/>
    <col min="5133" max="5133" width="4.28515625" style="17" customWidth="1"/>
    <col min="5134" max="5134" width="14" style="17" customWidth="1"/>
    <col min="5135" max="5135" width="9.7109375" style="17" customWidth="1"/>
    <col min="5136" max="5376" width="9.28515625" style="17"/>
    <col min="5377" max="5377" width="12.28515625" style="17" customWidth="1"/>
    <col min="5378" max="5379" width="10.7109375" style="17" customWidth="1"/>
    <col min="5380" max="5380" width="14" style="17" customWidth="1"/>
    <col min="5381" max="5381" width="10.7109375" style="17" customWidth="1"/>
    <col min="5382" max="5382" width="14" style="17" customWidth="1"/>
    <col min="5383" max="5383" width="15.28515625" style="17" customWidth="1"/>
    <col min="5384" max="5384" width="10.28515625" style="17" customWidth="1"/>
    <col min="5385" max="5385" width="11.7109375" style="17" customWidth="1"/>
    <col min="5386" max="5386" width="0" style="17" hidden="1" customWidth="1"/>
    <col min="5387" max="5387" width="14.28515625" style="17" customWidth="1"/>
    <col min="5388" max="5388" width="12.28515625" style="17" customWidth="1"/>
    <col min="5389" max="5389" width="4.28515625" style="17" customWidth="1"/>
    <col min="5390" max="5390" width="14" style="17" customWidth="1"/>
    <col min="5391" max="5391" width="9.7109375" style="17" customWidth="1"/>
    <col min="5392" max="5632" width="9.28515625" style="17"/>
    <col min="5633" max="5633" width="12.28515625" style="17" customWidth="1"/>
    <col min="5634" max="5635" width="10.7109375" style="17" customWidth="1"/>
    <col min="5636" max="5636" width="14" style="17" customWidth="1"/>
    <col min="5637" max="5637" width="10.7109375" style="17" customWidth="1"/>
    <col min="5638" max="5638" width="14" style="17" customWidth="1"/>
    <col min="5639" max="5639" width="15.28515625" style="17" customWidth="1"/>
    <col min="5640" max="5640" width="10.28515625" style="17" customWidth="1"/>
    <col min="5641" max="5641" width="11.7109375" style="17" customWidth="1"/>
    <col min="5642" max="5642" width="0" style="17" hidden="1" customWidth="1"/>
    <col min="5643" max="5643" width="14.28515625" style="17" customWidth="1"/>
    <col min="5644" max="5644" width="12.28515625" style="17" customWidth="1"/>
    <col min="5645" max="5645" width="4.28515625" style="17" customWidth="1"/>
    <col min="5646" max="5646" width="14" style="17" customWidth="1"/>
    <col min="5647" max="5647" width="9.7109375" style="17" customWidth="1"/>
    <col min="5648" max="5888" width="9.28515625" style="17"/>
    <col min="5889" max="5889" width="12.28515625" style="17" customWidth="1"/>
    <col min="5890" max="5891" width="10.7109375" style="17" customWidth="1"/>
    <col min="5892" max="5892" width="14" style="17" customWidth="1"/>
    <col min="5893" max="5893" width="10.7109375" style="17" customWidth="1"/>
    <col min="5894" max="5894" width="14" style="17" customWidth="1"/>
    <col min="5895" max="5895" width="15.28515625" style="17" customWidth="1"/>
    <col min="5896" max="5896" width="10.28515625" style="17" customWidth="1"/>
    <col min="5897" max="5897" width="11.7109375" style="17" customWidth="1"/>
    <col min="5898" max="5898" width="0" style="17" hidden="1" customWidth="1"/>
    <col min="5899" max="5899" width="14.28515625" style="17" customWidth="1"/>
    <col min="5900" max="5900" width="12.28515625" style="17" customWidth="1"/>
    <col min="5901" max="5901" width="4.28515625" style="17" customWidth="1"/>
    <col min="5902" max="5902" width="14" style="17" customWidth="1"/>
    <col min="5903" max="5903" width="9.7109375" style="17" customWidth="1"/>
    <col min="5904" max="6144" width="9.28515625" style="17"/>
    <col min="6145" max="6145" width="12.28515625" style="17" customWidth="1"/>
    <col min="6146" max="6147" width="10.7109375" style="17" customWidth="1"/>
    <col min="6148" max="6148" width="14" style="17" customWidth="1"/>
    <col min="6149" max="6149" width="10.7109375" style="17" customWidth="1"/>
    <col min="6150" max="6150" width="14" style="17" customWidth="1"/>
    <col min="6151" max="6151" width="15.28515625" style="17" customWidth="1"/>
    <col min="6152" max="6152" width="10.28515625" style="17" customWidth="1"/>
    <col min="6153" max="6153" width="11.7109375" style="17" customWidth="1"/>
    <col min="6154" max="6154" width="0" style="17" hidden="1" customWidth="1"/>
    <col min="6155" max="6155" width="14.28515625" style="17" customWidth="1"/>
    <col min="6156" max="6156" width="12.28515625" style="17" customWidth="1"/>
    <col min="6157" max="6157" width="4.28515625" style="17" customWidth="1"/>
    <col min="6158" max="6158" width="14" style="17" customWidth="1"/>
    <col min="6159" max="6159" width="9.7109375" style="17" customWidth="1"/>
    <col min="6160" max="6400" width="9.28515625" style="17"/>
    <col min="6401" max="6401" width="12.28515625" style="17" customWidth="1"/>
    <col min="6402" max="6403" width="10.7109375" style="17" customWidth="1"/>
    <col min="6404" max="6404" width="14" style="17" customWidth="1"/>
    <col min="6405" max="6405" width="10.7109375" style="17" customWidth="1"/>
    <col min="6406" max="6406" width="14" style="17" customWidth="1"/>
    <col min="6407" max="6407" width="15.28515625" style="17" customWidth="1"/>
    <col min="6408" max="6408" width="10.28515625" style="17" customWidth="1"/>
    <col min="6409" max="6409" width="11.7109375" style="17" customWidth="1"/>
    <col min="6410" max="6410" width="0" style="17" hidden="1" customWidth="1"/>
    <col min="6411" max="6411" width="14.28515625" style="17" customWidth="1"/>
    <col min="6412" max="6412" width="12.28515625" style="17" customWidth="1"/>
    <col min="6413" max="6413" width="4.28515625" style="17" customWidth="1"/>
    <col min="6414" max="6414" width="14" style="17" customWidth="1"/>
    <col min="6415" max="6415" width="9.7109375" style="17" customWidth="1"/>
    <col min="6416" max="6656" width="9.28515625" style="17"/>
    <col min="6657" max="6657" width="12.28515625" style="17" customWidth="1"/>
    <col min="6658" max="6659" width="10.7109375" style="17" customWidth="1"/>
    <col min="6660" max="6660" width="14" style="17" customWidth="1"/>
    <col min="6661" max="6661" width="10.7109375" style="17" customWidth="1"/>
    <col min="6662" max="6662" width="14" style="17" customWidth="1"/>
    <col min="6663" max="6663" width="15.28515625" style="17" customWidth="1"/>
    <col min="6664" max="6664" width="10.28515625" style="17" customWidth="1"/>
    <col min="6665" max="6665" width="11.7109375" style="17" customWidth="1"/>
    <col min="6666" max="6666" width="0" style="17" hidden="1" customWidth="1"/>
    <col min="6667" max="6667" width="14.28515625" style="17" customWidth="1"/>
    <col min="6668" max="6668" width="12.28515625" style="17" customWidth="1"/>
    <col min="6669" max="6669" width="4.28515625" style="17" customWidth="1"/>
    <col min="6670" max="6670" width="14" style="17" customWidth="1"/>
    <col min="6671" max="6671" width="9.7109375" style="17" customWidth="1"/>
    <col min="6672" max="6912" width="9.28515625" style="17"/>
    <col min="6913" max="6913" width="12.28515625" style="17" customWidth="1"/>
    <col min="6914" max="6915" width="10.7109375" style="17" customWidth="1"/>
    <col min="6916" max="6916" width="14" style="17" customWidth="1"/>
    <col min="6917" max="6917" width="10.7109375" style="17" customWidth="1"/>
    <col min="6918" max="6918" width="14" style="17" customWidth="1"/>
    <col min="6919" max="6919" width="15.28515625" style="17" customWidth="1"/>
    <col min="6920" max="6920" width="10.28515625" style="17" customWidth="1"/>
    <col min="6921" max="6921" width="11.7109375" style="17" customWidth="1"/>
    <col min="6922" max="6922" width="0" style="17" hidden="1" customWidth="1"/>
    <col min="6923" max="6923" width="14.28515625" style="17" customWidth="1"/>
    <col min="6924" max="6924" width="12.28515625" style="17" customWidth="1"/>
    <col min="6925" max="6925" width="4.28515625" style="17" customWidth="1"/>
    <col min="6926" max="6926" width="14" style="17" customWidth="1"/>
    <col min="6927" max="6927" width="9.7109375" style="17" customWidth="1"/>
    <col min="6928" max="7168" width="9.28515625" style="17"/>
    <col min="7169" max="7169" width="12.28515625" style="17" customWidth="1"/>
    <col min="7170" max="7171" width="10.7109375" style="17" customWidth="1"/>
    <col min="7172" max="7172" width="14" style="17" customWidth="1"/>
    <col min="7173" max="7173" width="10.7109375" style="17" customWidth="1"/>
    <col min="7174" max="7174" width="14" style="17" customWidth="1"/>
    <col min="7175" max="7175" width="15.28515625" style="17" customWidth="1"/>
    <col min="7176" max="7176" width="10.28515625" style="17" customWidth="1"/>
    <col min="7177" max="7177" width="11.7109375" style="17" customWidth="1"/>
    <col min="7178" max="7178" width="0" style="17" hidden="1" customWidth="1"/>
    <col min="7179" max="7179" width="14.28515625" style="17" customWidth="1"/>
    <col min="7180" max="7180" width="12.28515625" style="17" customWidth="1"/>
    <col min="7181" max="7181" width="4.28515625" style="17" customWidth="1"/>
    <col min="7182" max="7182" width="14" style="17" customWidth="1"/>
    <col min="7183" max="7183" width="9.7109375" style="17" customWidth="1"/>
    <col min="7184" max="7424" width="9.28515625" style="17"/>
    <col min="7425" max="7425" width="12.28515625" style="17" customWidth="1"/>
    <col min="7426" max="7427" width="10.7109375" style="17" customWidth="1"/>
    <col min="7428" max="7428" width="14" style="17" customWidth="1"/>
    <col min="7429" max="7429" width="10.7109375" style="17" customWidth="1"/>
    <col min="7430" max="7430" width="14" style="17" customWidth="1"/>
    <col min="7431" max="7431" width="15.28515625" style="17" customWidth="1"/>
    <col min="7432" max="7432" width="10.28515625" style="17" customWidth="1"/>
    <col min="7433" max="7433" width="11.7109375" style="17" customWidth="1"/>
    <col min="7434" max="7434" width="0" style="17" hidden="1" customWidth="1"/>
    <col min="7435" max="7435" width="14.28515625" style="17" customWidth="1"/>
    <col min="7436" max="7436" width="12.28515625" style="17" customWidth="1"/>
    <col min="7437" max="7437" width="4.28515625" style="17" customWidth="1"/>
    <col min="7438" max="7438" width="14" style="17" customWidth="1"/>
    <col min="7439" max="7439" width="9.7109375" style="17" customWidth="1"/>
    <col min="7440" max="7680" width="9.28515625" style="17"/>
    <col min="7681" max="7681" width="12.28515625" style="17" customWidth="1"/>
    <col min="7682" max="7683" width="10.7109375" style="17" customWidth="1"/>
    <col min="7684" max="7684" width="14" style="17" customWidth="1"/>
    <col min="7685" max="7685" width="10.7109375" style="17" customWidth="1"/>
    <col min="7686" max="7686" width="14" style="17" customWidth="1"/>
    <col min="7687" max="7687" width="15.28515625" style="17" customWidth="1"/>
    <col min="7688" max="7688" width="10.28515625" style="17" customWidth="1"/>
    <col min="7689" max="7689" width="11.7109375" style="17" customWidth="1"/>
    <col min="7690" max="7690" width="0" style="17" hidden="1" customWidth="1"/>
    <col min="7691" max="7691" width="14.28515625" style="17" customWidth="1"/>
    <col min="7692" max="7692" width="12.28515625" style="17" customWidth="1"/>
    <col min="7693" max="7693" width="4.28515625" style="17" customWidth="1"/>
    <col min="7694" max="7694" width="14" style="17" customWidth="1"/>
    <col min="7695" max="7695" width="9.7109375" style="17" customWidth="1"/>
    <col min="7696" max="7936" width="9.28515625" style="17"/>
    <col min="7937" max="7937" width="12.28515625" style="17" customWidth="1"/>
    <col min="7938" max="7939" width="10.7109375" style="17" customWidth="1"/>
    <col min="7940" max="7940" width="14" style="17" customWidth="1"/>
    <col min="7941" max="7941" width="10.7109375" style="17" customWidth="1"/>
    <col min="7942" max="7942" width="14" style="17" customWidth="1"/>
    <col min="7943" max="7943" width="15.28515625" style="17" customWidth="1"/>
    <col min="7944" max="7944" width="10.28515625" style="17" customWidth="1"/>
    <col min="7945" max="7945" width="11.7109375" style="17" customWidth="1"/>
    <col min="7946" max="7946" width="0" style="17" hidden="1" customWidth="1"/>
    <col min="7947" max="7947" width="14.28515625" style="17" customWidth="1"/>
    <col min="7948" max="7948" width="12.28515625" style="17" customWidth="1"/>
    <col min="7949" max="7949" width="4.28515625" style="17" customWidth="1"/>
    <col min="7950" max="7950" width="14" style="17" customWidth="1"/>
    <col min="7951" max="7951" width="9.7109375" style="17" customWidth="1"/>
    <col min="7952" max="8192" width="9.28515625" style="17"/>
    <col min="8193" max="8193" width="12.28515625" style="17" customWidth="1"/>
    <col min="8194" max="8195" width="10.7109375" style="17" customWidth="1"/>
    <col min="8196" max="8196" width="14" style="17" customWidth="1"/>
    <col min="8197" max="8197" width="10.7109375" style="17" customWidth="1"/>
    <col min="8198" max="8198" width="14" style="17" customWidth="1"/>
    <col min="8199" max="8199" width="15.28515625" style="17" customWidth="1"/>
    <col min="8200" max="8200" width="10.28515625" style="17" customWidth="1"/>
    <col min="8201" max="8201" width="11.7109375" style="17" customWidth="1"/>
    <col min="8202" max="8202" width="0" style="17" hidden="1" customWidth="1"/>
    <col min="8203" max="8203" width="14.28515625" style="17" customWidth="1"/>
    <col min="8204" max="8204" width="12.28515625" style="17" customWidth="1"/>
    <col min="8205" max="8205" width="4.28515625" style="17" customWidth="1"/>
    <col min="8206" max="8206" width="14" style="17" customWidth="1"/>
    <col min="8207" max="8207" width="9.7109375" style="17" customWidth="1"/>
    <col min="8208" max="8448" width="9.28515625" style="17"/>
    <col min="8449" max="8449" width="12.28515625" style="17" customWidth="1"/>
    <col min="8450" max="8451" width="10.7109375" style="17" customWidth="1"/>
    <col min="8452" max="8452" width="14" style="17" customWidth="1"/>
    <col min="8453" max="8453" width="10.7109375" style="17" customWidth="1"/>
    <col min="8454" max="8454" width="14" style="17" customWidth="1"/>
    <col min="8455" max="8455" width="15.28515625" style="17" customWidth="1"/>
    <col min="8456" max="8456" width="10.28515625" style="17" customWidth="1"/>
    <col min="8457" max="8457" width="11.7109375" style="17" customWidth="1"/>
    <col min="8458" max="8458" width="0" style="17" hidden="1" customWidth="1"/>
    <col min="8459" max="8459" width="14.28515625" style="17" customWidth="1"/>
    <col min="8460" max="8460" width="12.28515625" style="17" customWidth="1"/>
    <col min="8461" max="8461" width="4.28515625" style="17" customWidth="1"/>
    <col min="8462" max="8462" width="14" style="17" customWidth="1"/>
    <col min="8463" max="8463" width="9.7109375" style="17" customWidth="1"/>
    <col min="8464" max="8704" width="9.28515625" style="17"/>
    <col min="8705" max="8705" width="12.28515625" style="17" customWidth="1"/>
    <col min="8706" max="8707" width="10.7109375" style="17" customWidth="1"/>
    <col min="8708" max="8708" width="14" style="17" customWidth="1"/>
    <col min="8709" max="8709" width="10.7109375" style="17" customWidth="1"/>
    <col min="8710" max="8710" width="14" style="17" customWidth="1"/>
    <col min="8711" max="8711" width="15.28515625" style="17" customWidth="1"/>
    <col min="8712" max="8712" width="10.28515625" style="17" customWidth="1"/>
    <col min="8713" max="8713" width="11.7109375" style="17" customWidth="1"/>
    <col min="8714" max="8714" width="0" style="17" hidden="1" customWidth="1"/>
    <col min="8715" max="8715" width="14.28515625" style="17" customWidth="1"/>
    <col min="8716" max="8716" width="12.28515625" style="17" customWidth="1"/>
    <col min="8717" max="8717" width="4.28515625" style="17" customWidth="1"/>
    <col min="8718" max="8718" width="14" style="17" customWidth="1"/>
    <col min="8719" max="8719" width="9.7109375" style="17" customWidth="1"/>
    <col min="8720" max="8960" width="9.28515625" style="17"/>
    <col min="8961" max="8961" width="12.28515625" style="17" customWidth="1"/>
    <col min="8962" max="8963" width="10.7109375" style="17" customWidth="1"/>
    <col min="8964" max="8964" width="14" style="17" customWidth="1"/>
    <col min="8965" max="8965" width="10.7109375" style="17" customWidth="1"/>
    <col min="8966" max="8966" width="14" style="17" customWidth="1"/>
    <col min="8967" max="8967" width="15.28515625" style="17" customWidth="1"/>
    <col min="8968" max="8968" width="10.28515625" style="17" customWidth="1"/>
    <col min="8969" max="8969" width="11.7109375" style="17" customWidth="1"/>
    <col min="8970" max="8970" width="0" style="17" hidden="1" customWidth="1"/>
    <col min="8971" max="8971" width="14.28515625" style="17" customWidth="1"/>
    <col min="8972" max="8972" width="12.28515625" style="17" customWidth="1"/>
    <col min="8973" max="8973" width="4.28515625" style="17" customWidth="1"/>
    <col min="8974" max="8974" width="14" style="17" customWidth="1"/>
    <col min="8975" max="8975" width="9.7109375" style="17" customWidth="1"/>
    <col min="8976" max="9216" width="9.28515625" style="17"/>
    <col min="9217" max="9217" width="12.28515625" style="17" customWidth="1"/>
    <col min="9218" max="9219" width="10.7109375" style="17" customWidth="1"/>
    <col min="9220" max="9220" width="14" style="17" customWidth="1"/>
    <col min="9221" max="9221" width="10.7109375" style="17" customWidth="1"/>
    <col min="9222" max="9222" width="14" style="17" customWidth="1"/>
    <col min="9223" max="9223" width="15.28515625" style="17" customWidth="1"/>
    <col min="9224" max="9224" width="10.28515625" style="17" customWidth="1"/>
    <col min="9225" max="9225" width="11.7109375" style="17" customWidth="1"/>
    <col min="9226" max="9226" width="0" style="17" hidden="1" customWidth="1"/>
    <col min="9227" max="9227" width="14.28515625" style="17" customWidth="1"/>
    <col min="9228" max="9228" width="12.28515625" style="17" customWidth="1"/>
    <col min="9229" max="9229" width="4.28515625" style="17" customWidth="1"/>
    <col min="9230" max="9230" width="14" style="17" customWidth="1"/>
    <col min="9231" max="9231" width="9.7109375" style="17" customWidth="1"/>
    <col min="9232" max="9472" width="9.28515625" style="17"/>
    <col min="9473" max="9473" width="12.28515625" style="17" customWidth="1"/>
    <col min="9474" max="9475" width="10.7109375" style="17" customWidth="1"/>
    <col min="9476" max="9476" width="14" style="17" customWidth="1"/>
    <col min="9477" max="9477" width="10.7109375" style="17" customWidth="1"/>
    <col min="9478" max="9478" width="14" style="17" customWidth="1"/>
    <col min="9479" max="9479" width="15.28515625" style="17" customWidth="1"/>
    <col min="9480" max="9480" width="10.28515625" style="17" customWidth="1"/>
    <col min="9481" max="9481" width="11.7109375" style="17" customWidth="1"/>
    <col min="9482" max="9482" width="0" style="17" hidden="1" customWidth="1"/>
    <col min="9483" max="9483" width="14.28515625" style="17" customWidth="1"/>
    <col min="9484" max="9484" width="12.28515625" style="17" customWidth="1"/>
    <col min="9485" max="9485" width="4.28515625" style="17" customWidth="1"/>
    <col min="9486" max="9486" width="14" style="17" customWidth="1"/>
    <col min="9487" max="9487" width="9.7109375" style="17" customWidth="1"/>
    <col min="9488" max="9728" width="9.28515625" style="17"/>
    <col min="9729" max="9729" width="12.28515625" style="17" customWidth="1"/>
    <col min="9730" max="9731" width="10.7109375" style="17" customWidth="1"/>
    <col min="9732" max="9732" width="14" style="17" customWidth="1"/>
    <col min="9733" max="9733" width="10.7109375" style="17" customWidth="1"/>
    <col min="9734" max="9734" width="14" style="17" customWidth="1"/>
    <col min="9735" max="9735" width="15.28515625" style="17" customWidth="1"/>
    <col min="9736" max="9736" width="10.28515625" style="17" customWidth="1"/>
    <col min="9737" max="9737" width="11.7109375" style="17" customWidth="1"/>
    <col min="9738" max="9738" width="0" style="17" hidden="1" customWidth="1"/>
    <col min="9739" max="9739" width="14.28515625" style="17" customWidth="1"/>
    <col min="9740" max="9740" width="12.28515625" style="17" customWidth="1"/>
    <col min="9741" max="9741" width="4.28515625" style="17" customWidth="1"/>
    <col min="9742" max="9742" width="14" style="17" customWidth="1"/>
    <col min="9743" max="9743" width="9.7109375" style="17" customWidth="1"/>
    <col min="9744" max="9984" width="9.28515625" style="17"/>
    <col min="9985" max="9985" width="12.28515625" style="17" customWidth="1"/>
    <col min="9986" max="9987" width="10.7109375" style="17" customWidth="1"/>
    <col min="9988" max="9988" width="14" style="17" customWidth="1"/>
    <col min="9989" max="9989" width="10.7109375" style="17" customWidth="1"/>
    <col min="9990" max="9990" width="14" style="17" customWidth="1"/>
    <col min="9991" max="9991" width="15.28515625" style="17" customWidth="1"/>
    <col min="9992" max="9992" width="10.28515625" style="17" customWidth="1"/>
    <col min="9993" max="9993" width="11.7109375" style="17" customWidth="1"/>
    <col min="9994" max="9994" width="0" style="17" hidden="1" customWidth="1"/>
    <col min="9995" max="9995" width="14.28515625" style="17" customWidth="1"/>
    <col min="9996" max="9996" width="12.28515625" style="17" customWidth="1"/>
    <col min="9997" max="9997" width="4.28515625" style="17" customWidth="1"/>
    <col min="9998" max="9998" width="14" style="17" customWidth="1"/>
    <col min="9999" max="9999" width="9.7109375" style="17" customWidth="1"/>
    <col min="10000" max="10240" width="9.28515625" style="17"/>
    <col min="10241" max="10241" width="12.28515625" style="17" customWidth="1"/>
    <col min="10242" max="10243" width="10.7109375" style="17" customWidth="1"/>
    <col min="10244" max="10244" width="14" style="17" customWidth="1"/>
    <col min="10245" max="10245" width="10.7109375" style="17" customWidth="1"/>
    <col min="10246" max="10246" width="14" style="17" customWidth="1"/>
    <col min="10247" max="10247" width="15.28515625" style="17" customWidth="1"/>
    <col min="10248" max="10248" width="10.28515625" style="17" customWidth="1"/>
    <col min="10249" max="10249" width="11.7109375" style="17" customWidth="1"/>
    <col min="10250" max="10250" width="0" style="17" hidden="1" customWidth="1"/>
    <col min="10251" max="10251" width="14.28515625" style="17" customWidth="1"/>
    <col min="10252" max="10252" width="12.28515625" style="17" customWidth="1"/>
    <col min="10253" max="10253" width="4.28515625" style="17" customWidth="1"/>
    <col min="10254" max="10254" width="14" style="17" customWidth="1"/>
    <col min="10255" max="10255" width="9.7109375" style="17" customWidth="1"/>
    <col min="10256" max="10496" width="9.28515625" style="17"/>
    <col min="10497" max="10497" width="12.28515625" style="17" customWidth="1"/>
    <col min="10498" max="10499" width="10.7109375" style="17" customWidth="1"/>
    <col min="10500" max="10500" width="14" style="17" customWidth="1"/>
    <col min="10501" max="10501" width="10.7109375" style="17" customWidth="1"/>
    <col min="10502" max="10502" width="14" style="17" customWidth="1"/>
    <col min="10503" max="10503" width="15.28515625" style="17" customWidth="1"/>
    <col min="10504" max="10504" width="10.28515625" style="17" customWidth="1"/>
    <col min="10505" max="10505" width="11.7109375" style="17" customWidth="1"/>
    <col min="10506" max="10506" width="0" style="17" hidden="1" customWidth="1"/>
    <col min="10507" max="10507" width="14.28515625" style="17" customWidth="1"/>
    <col min="10508" max="10508" width="12.28515625" style="17" customWidth="1"/>
    <col min="10509" max="10509" width="4.28515625" style="17" customWidth="1"/>
    <col min="10510" max="10510" width="14" style="17" customWidth="1"/>
    <col min="10511" max="10511" width="9.7109375" style="17" customWidth="1"/>
    <col min="10512" max="10752" width="9.28515625" style="17"/>
    <col min="10753" max="10753" width="12.28515625" style="17" customWidth="1"/>
    <col min="10754" max="10755" width="10.7109375" style="17" customWidth="1"/>
    <col min="10756" max="10756" width="14" style="17" customWidth="1"/>
    <col min="10757" max="10757" width="10.7109375" style="17" customWidth="1"/>
    <col min="10758" max="10758" width="14" style="17" customWidth="1"/>
    <col min="10759" max="10759" width="15.28515625" style="17" customWidth="1"/>
    <col min="10760" max="10760" width="10.28515625" style="17" customWidth="1"/>
    <col min="10761" max="10761" width="11.7109375" style="17" customWidth="1"/>
    <col min="10762" max="10762" width="0" style="17" hidden="1" customWidth="1"/>
    <col min="10763" max="10763" width="14.28515625" style="17" customWidth="1"/>
    <col min="10764" max="10764" width="12.28515625" style="17" customWidth="1"/>
    <col min="10765" max="10765" width="4.28515625" style="17" customWidth="1"/>
    <col min="10766" max="10766" width="14" style="17" customWidth="1"/>
    <col min="10767" max="10767" width="9.7109375" style="17" customWidth="1"/>
    <col min="10768" max="11008" width="9.28515625" style="17"/>
    <col min="11009" max="11009" width="12.28515625" style="17" customWidth="1"/>
    <col min="11010" max="11011" width="10.7109375" style="17" customWidth="1"/>
    <col min="11012" max="11012" width="14" style="17" customWidth="1"/>
    <col min="11013" max="11013" width="10.7109375" style="17" customWidth="1"/>
    <col min="11014" max="11014" width="14" style="17" customWidth="1"/>
    <col min="11015" max="11015" width="15.28515625" style="17" customWidth="1"/>
    <col min="11016" max="11016" width="10.28515625" style="17" customWidth="1"/>
    <col min="11017" max="11017" width="11.7109375" style="17" customWidth="1"/>
    <col min="11018" max="11018" width="0" style="17" hidden="1" customWidth="1"/>
    <col min="11019" max="11019" width="14.28515625" style="17" customWidth="1"/>
    <col min="11020" max="11020" width="12.28515625" style="17" customWidth="1"/>
    <col min="11021" max="11021" width="4.28515625" style="17" customWidth="1"/>
    <col min="11022" max="11022" width="14" style="17" customWidth="1"/>
    <col min="11023" max="11023" width="9.7109375" style="17" customWidth="1"/>
    <col min="11024" max="11264" width="9.28515625" style="17"/>
    <col min="11265" max="11265" width="12.28515625" style="17" customWidth="1"/>
    <col min="11266" max="11267" width="10.7109375" style="17" customWidth="1"/>
    <col min="11268" max="11268" width="14" style="17" customWidth="1"/>
    <col min="11269" max="11269" width="10.7109375" style="17" customWidth="1"/>
    <col min="11270" max="11270" width="14" style="17" customWidth="1"/>
    <col min="11271" max="11271" width="15.28515625" style="17" customWidth="1"/>
    <col min="11272" max="11272" width="10.28515625" style="17" customWidth="1"/>
    <col min="11273" max="11273" width="11.7109375" style="17" customWidth="1"/>
    <col min="11274" max="11274" width="0" style="17" hidden="1" customWidth="1"/>
    <col min="11275" max="11275" width="14.28515625" style="17" customWidth="1"/>
    <col min="11276" max="11276" width="12.28515625" style="17" customWidth="1"/>
    <col min="11277" max="11277" width="4.28515625" style="17" customWidth="1"/>
    <col min="11278" max="11278" width="14" style="17" customWidth="1"/>
    <col min="11279" max="11279" width="9.7109375" style="17" customWidth="1"/>
    <col min="11280" max="11520" width="9.28515625" style="17"/>
    <col min="11521" max="11521" width="12.28515625" style="17" customWidth="1"/>
    <col min="11522" max="11523" width="10.7109375" style="17" customWidth="1"/>
    <col min="11524" max="11524" width="14" style="17" customWidth="1"/>
    <col min="11525" max="11525" width="10.7109375" style="17" customWidth="1"/>
    <col min="11526" max="11526" width="14" style="17" customWidth="1"/>
    <col min="11527" max="11527" width="15.28515625" style="17" customWidth="1"/>
    <col min="11528" max="11528" width="10.28515625" style="17" customWidth="1"/>
    <col min="11529" max="11529" width="11.7109375" style="17" customWidth="1"/>
    <col min="11530" max="11530" width="0" style="17" hidden="1" customWidth="1"/>
    <col min="11531" max="11531" width="14.28515625" style="17" customWidth="1"/>
    <col min="11532" max="11532" width="12.28515625" style="17" customWidth="1"/>
    <col min="11533" max="11533" width="4.28515625" style="17" customWidth="1"/>
    <col min="11534" max="11534" width="14" style="17" customWidth="1"/>
    <col min="11535" max="11535" width="9.7109375" style="17" customWidth="1"/>
    <col min="11536" max="11776" width="9.28515625" style="17"/>
    <col min="11777" max="11777" width="12.28515625" style="17" customWidth="1"/>
    <col min="11778" max="11779" width="10.7109375" style="17" customWidth="1"/>
    <col min="11780" max="11780" width="14" style="17" customWidth="1"/>
    <col min="11781" max="11781" width="10.7109375" style="17" customWidth="1"/>
    <col min="11782" max="11782" width="14" style="17" customWidth="1"/>
    <col min="11783" max="11783" width="15.28515625" style="17" customWidth="1"/>
    <col min="11784" max="11784" width="10.28515625" style="17" customWidth="1"/>
    <col min="11785" max="11785" width="11.7109375" style="17" customWidth="1"/>
    <col min="11786" max="11786" width="0" style="17" hidden="1" customWidth="1"/>
    <col min="11787" max="11787" width="14.28515625" style="17" customWidth="1"/>
    <col min="11788" max="11788" width="12.28515625" style="17" customWidth="1"/>
    <col min="11789" max="11789" width="4.28515625" style="17" customWidth="1"/>
    <col min="11790" max="11790" width="14" style="17" customWidth="1"/>
    <col min="11791" max="11791" width="9.7109375" style="17" customWidth="1"/>
    <col min="11792" max="12032" width="9.28515625" style="17"/>
    <col min="12033" max="12033" width="12.28515625" style="17" customWidth="1"/>
    <col min="12034" max="12035" width="10.7109375" style="17" customWidth="1"/>
    <col min="12036" max="12036" width="14" style="17" customWidth="1"/>
    <col min="12037" max="12037" width="10.7109375" style="17" customWidth="1"/>
    <col min="12038" max="12038" width="14" style="17" customWidth="1"/>
    <col min="12039" max="12039" width="15.28515625" style="17" customWidth="1"/>
    <col min="12040" max="12040" width="10.28515625" style="17" customWidth="1"/>
    <col min="12041" max="12041" width="11.7109375" style="17" customWidth="1"/>
    <col min="12042" max="12042" width="0" style="17" hidden="1" customWidth="1"/>
    <col min="12043" max="12043" width="14.28515625" style="17" customWidth="1"/>
    <col min="12044" max="12044" width="12.28515625" style="17" customWidth="1"/>
    <col min="12045" max="12045" width="4.28515625" style="17" customWidth="1"/>
    <col min="12046" max="12046" width="14" style="17" customWidth="1"/>
    <col min="12047" max="12047" width="9.7109375" style="17" customWidth="1"/>
    <col min="12048" max="12288" width="9.28515625" style="17"/>
    <col min="12289" max="12289" width="12.28515625" style="17" customWidth="1"/>
    <col min="12290" max="12291" width="10.7109375" style="17" customWidth="1"/>
    <col min="12292" max="12292" width="14" style="17" customWidth="1"/>
    <col min="12293" max="12293" width="10.7109375" style="17" customWidth="1"/>
    <col min="12294" max="12294" width="14" style="17" customWidth="1"/>
    <col min="12295" max="12295" width="15.28515625" style="17" customWidth="1"/>
    <col min="12296" max="12296" width="10.28515625" style="17" customWidth="1"/>
    <col min="12297" max="12297" width="11.7109375" style="17" customWidth="1"/>
    <col min="12298" max="12298" width="0" style="17" hidden="1" customWidth="1"/>
    <col min="12299" max="12299" width="14.28515625" style="17" customWidth="1"/>
    <col min="12300" max="12300" width="12.28515625" style="17" customWidth="1"/>
    <col min="12301" max="12301" width="4.28515625" style="17" customWidth="1"/>
    <col min="12302" max="12302" width="14" style="17" customWidth="1"/>
    <col min="12303" max="12303" width="9.7109375" style="17" customWidth="1"/>
    <col min="12304" max="12544" width="9.28515625" style="17"/>
    <col min="12545" max="12545" width="12.28515625" style="17" customWidth="1"/>
    <col min="12546" max="12547" width="10.7109375" style="17" customWidth="1"/>
    <col min="12548" max="12548" width="14" style="17" customWidth="1"/>
    <col min="12549" max="12549" width="10.7109375" style="17" customWidth="1"/>
    <col min="12550" max="12550" width="14" style="17" customWidth="1"/>
    <col min="12551" max="12551" width="15.28515625" style="17" customWidth="1"/>
    <col min="12552" max="12552" width="10.28515625" style="17" customWidth="1"/>
    <col min="12553" max="12553" width="11.7109375" style="17" customWidth="1"/>
    <col min="12554" max="12554" width="0" style="17" hidden="1" customWidth="1"/>
    <col min="12555" max="12555" width="14.28515625" style="17" customWidth="1"/>
    <col min="12556" max="12556" width="12.28515625" style="17" customWidth="1"/>
    <col min="12557" max="12557" width="4.28515625" style="17" customWidth="1"/>
    <col min="12558" max="12558" width="14" style="17" customWidth="1"/>
    <col min="12559" max="12559" width="9.7109375" style="17" customWidth="1"/>
    <col min="12560" max="12800" width="9.28515625" style="17"/>
    <col min="12801" max="12801" width="12.28515625" style="17" customWidth="1"/>
    <col min="12802" max="12803" width="10.7109375" style="17" customWidth="1"/>
    <col min="12804" max="12804" width="14" style="17" customWidth="1"/>
    <col min="12805" max="12805" width="10.7109375" style="17" customWidth="1"/>
    <col min="12806" max="12806" width="14" style="17" customWidth="1"/>
    <col min="12807" max="12807" width="15.28515625" style="17" customWidth="1"/>
    <col min="12808" max="12808" width="10.28515625" style="17" customWidth="1"/>
    <col min="12809" max="12809" width="11.7109375" style="17" customWidth="1"/>
    <col min="12810" max="12810" width="0" style="17" hidden="1" customWidth="1"/>
    <col min="12811" max="12811" width="14.28515625" style="17" customWidth="1"/>
    <col min="12812" max="12812" width="12.28515625" style="17" customWidth="1"/>
    <col min="12813" max="12813" width="4.28515625" style="17" customWidth="1"/>
    <col min="12814" max="12814" width="14" style="17" customWidth="1"/>
    <col min="12815" max="12815" width="9.7109375" style="17" customWidth="1"/>
    <col min="12816" max="13056" width="9.28515625" style="17"/>
    <col min="13057" max="13057" width="12.28515625" style="17" customWidth="1"/>
    <col min="13058" max="13059" width="10.7109375" style="17" customWidth="1"/>
    <col min="13060" max="13060" width="14" style="17" customWidth="1"/>
    <col min="13061" max="13061" width="10.7109375" style="17" customWidth="1"/>
    <col min="13062" max="13062" width="14" style="17" customWidth="1"/>
    <col min="13063" max="13063" width="15.28515625" style="17" customWidth="1"/>
    <col min="13064" max="13064" width="10.28515625" style="17" customWidth="1"/>
    <col min="13065" max="13065" width="11.7109375" style="17" customWidth="1"/>
    <col min="13066" max="13066" width="0" style="17" hidden="1" customWidth="1"/>
    <col min="13067" max="13067" width="14.28515625" style="17" customWidth="1"/>
    <col min="13068" max="13068" width="12.28515625" style="17" customWidth="1"/>
    <col min="13069" max="13069" width="4.28515625" style="17" customWidth="1"/>
    <col min="13070" max="13070" width="14" style="17" customWidth="1"/>
    <col min="13071" max="13071" width="9.7109375" style="17" customWidth="1"/>
    <col min="13072" max="13312" width="9.28515625" style="17"/>
    <col min="13313" max="13313" width="12.28515625" style="17" customWidth="1"/>
    <col min="13314" max="13315" width="10.7109375" style="17" customWidth="1"/>
    <col min="13316" max="13316" width="14" style="17" customWidth="1"/>
    <col min="13317" max="13317" width="10.7109375" style="17" customWidth="1"/>
    <col min="13318" max="13318" width="14" style="17" customWidth="1"/>
    <col min="13319" max="13319" width="15.28515625" style="17" customWidth="1"/>
    <col min="13320" max="13320" width="10.28515625" style="17" customWidth="1"/>
    <col min="13321" max="13321" width="11.7109375" style="17" customWidth="1"/>
    <col min="13322" max="13322" width="0" style="17" hidden="1" customWidth="1"/>
    <col min="13323" max="13323" width="14.28515625" style="17" customWidth="1"/>
    <col min="13324" max="13324" width="12.28515625" style="17" customWidth="1"/>
    <col min="13325" max="13325" width="4.28515625" style="17" customWidth="1"/>
    <col min="13326" max="13326" width="14" style="17" customWidth="1"/>
    <col min="13327" max="13327" width="9.7109375" style="17" customWidth="1"/>
    <col min="13328" max="13568" width="9.28515625" style="17"/>
    <col min="13569" max="13569" width="12.28515625" style="17" customWidth="1"/>
    <col min="13570" max="13571" width="10.7109375" style="17" customWidth="1"/>
    <col min="13572" max="13572" width="14" style="17" customWidth="1"/>
    <col min="13573" max="13573" width="10.7109375" style="17" customWidth="1"/>
    <col min="13574" max="13574" width="14" style="17" customWidth="1"/>
    <col min="13575" max="13575" width="15.28515625" style="17" customWidth="1"/>
    <col min="13576" max="13576" width="10.28515625" style="17" customWidth="1"/>
    <col min="13577" max="13577" width="11.7109375" style="17" customWidth="1"/>
    <col min="13578" max="13578" width="0" style="17" hidden="1" customWidth="1"/>
    <col min="13579" max="13579" width="14.28515625" style="17" customWidth="1"/>
    <col min="13580" max="13580" width="12.28515625" style="17" customWidth="1"/>
    <col min="13581" max="13581" width="4.28515625" style="17" customWidth="1"/>
    <col min="13582" max="13582" width="14" style="17" customWidth="1"/>
    <col min="13583" max="13583" width="9.7109375" style="17" customWidth="1"/>
    <col min="13584" max="13824" width="9.28515625" style="17"/>
    <col min="13825" max="13825" width="12.28515625" style="17" customWidth="1"/>
    <col min="13826" max="13827" width="10.7109375" style="17" customWidth="1"/>
    <col min="13828" max="13828" width="14" style="17" customWidth="1"/>
    <col min="13829" max="13829" width="10.7109375" style="17" customWidth="1"/>
    <col min="13830" max="13830" width="14" style="17" customWidth="1"/>
    <col min="13831" max="13831" width="15.28515625" style="17" customWidth="1"/>
    <col min="13832" max="13832" width="10.28515625" style="17" customWidth="1"/>
    <col min="13833" max="13833" width="11.7109375" style="17" customWidth="1"/>
    <col min="13834" max="13834" width="0" style="17" hidden="1" customWidth="1"/>
    <col min="13835" max="13835" width="14.28515625" style="17" customWidth="1"/>
    <col min="13836" max="13836" width="12.28515625" style="17" customWidth="1"/>
    <col min="13837" max="13837" width="4.28515625" style="17" customWidth="1"/>
    <col min="13838" max="13838" width="14" style="17" customWidth="1"/>
    <col min="13839" max="13839" width="9.7109375" style="17" customWidth="1"/>
    <col min="13840" max="14080" width="9.28515625" style="17"/>
    <col min="14081" max="14081" width="12.28515625" style="17" customWidth="1"/>
    <col min="14082" max="14083" width="10.7109375" style="17" customWidth="1"/>
    <col min="14084" max="14084" width="14" style="17" customWidth="1"/>
    <col min="14085" max="14085" width="10.7109375" style="17" customWidth="1"/>
    <col min="14086" max="14086" width="14" style="17" customWidth="1"/>
    <col min="14087" max="14087" width="15.28515625" style="17" customWidth="1"/>
    <col min="14088" max="14088" width="10.28515625" style="17" customWidth="1"/>
    <col min="14089" max="14089" width="11.7109375" style="17" customWidth="1"/>
    <col min="14090" max="14090" width="0" style="17" hidden="1" customWidth="1"/>
    <col min="14091" max="14091" width="14.28515625" style="17" customWidth="1"/>
    <col min="14092" max="14092" width="12.28515625" style="17" customWidth="1"/>
    <col min="14093" max="14093" width="4.28515625" style="17" customWidth="1"/>
    <col min="14094" max="14094" width="14" style="17" customWidth="1"/>
    <col min="14095" max="14095" width="9.7109375" style="17" customWidth="1"/>
    <col min="14096" max="14336" width="9.28515625" style="17"/>
    <col min="14337" max="14337" width="12.28515625" style="17" customWidth="1"/>
    <col min="14338" max="14339" width="10.7109375" style="17" customWidth="1"/>
    <col min="14340" max="14340" width="14" style="17" customWidth="1"/>
    <col min="14341" max="14341" width="10.7109375" style="17" customWidth="1"/>
    <col min="14342" max="14342" width="14" style="17" customWidth="1"/>
    <col min="14343" max="14343" width="15.28515625" style="17" customWidth="1"/>
    <col min="14344" max="14344" width="10.28515625" style="17" customWidth="1"/>
    <col min="14345" max="14345" width="11.7109375" style="17" customWidth="1"/>
    <col min="14346" max="14346" width="0" style="17" hidden="1" customWidth="1"/>
    <col min="14347" max="14347" width="14.28515625" style="17" customWidth="1"/>
    <col min="14348" max="14348" width="12.28515625" style="17" customWidth="1"/>
    <col min="14349" max="14349" width="4.28515625" style="17" customWidth="1"/>
    <col min="14350" max="14350" width="14" style="17" customWidth="1"/>
    <col min="14351" max="14351" width="9.7109375" style="17" customWidth="1"/>
    <col min="14352" max="14592" width="9.28515625" style="17"/>
    <col min="14593" max="14593" width="12.28515625" style="17" customWidth="1"/>
    <col min="14594" max="14595" width="10.7109375" style="17" customWidth="1"/>
    <col min="14596" max="14596" width="14" style="17" customWidth="1"/>
    <col min="14597" max="14597" width="10.7109375" style="17" customWidth="1"/>
    <col min="14598" max="14598" width="14" style="17" customWidth="1"/>
    <col min="14599" max="14599" width="15.28515625" style="17" customWidth="1"/>
    <col min="14600" max="14600" width="10.28515625" style="17" customWidth="1"/>
    <col min="14601" max="14601" width="11.7109375" style="17" customWidth="1"/>
    <col min="14602" max="14602" width="0" style="17" hidden="1" customWidth="1"/>
    <col min="14603" max="14603" width="14.28515625" style="17" customWidth="1"/>
    <col min="14604" max="14604" width="12.28515625" style="17" customWidth="1"/>
    <col min="14605" max="14605" width="4.28515625" style="17" customWidth="1"/>
    <col min="14606" max="14606" width="14" style="17" customWidth="1"/>
    <col min="14607" max="14607" width="9.7109375" style="17" customWidth="1"/>
    <col min="14608" max="14848" width="9.28515625" style="17"/>
    <col min="14849" max="14849" width="12.28515625" style="17" customWidth="1"/>
    <col min="14850" max="14851" width="10.7109375" style="17" customWidth="1"/>
    <col min="14852" max="14852" width="14" style="17" customWidth="1"/>
    <col min="14853" max="14853" width="10.7109375" style="17" customWidth="1"/>
    <col min="14854" max="14854" width="14" style="17" customWidth="1"/>
    <col min="14855" max="14855" width="15.28515625" style="17" customWidth="1"/>
    <col min="14856" max="14856" width="10.28515625" style="17" customWidth="1"/>
    <col min="14857" max="14857" width="11.7109375" style="17" customWidth="1"/>
    <col min="14858" max="14858" width="0" style="17" hidden="1" customWidth="1"/>
    <col min="14859" max="14859" width="14.28515625" style="17" customWidth="1"/>
    <col min="14860" max="14860" width="12.28515625" style="17" customWidth="1"/>
    <col min="14861" max="14861" width="4.28515625" style="17" customWidth="1"/>
    <col min="14862" max="14862" width="14" style="17" customWidth="1"/>
    <col min="14863" max="14863" width="9.7109375" style="17" customWidth="1"/>
    <col min="14864" max="15104" width="9.28515625" style="17"/>
    <col min="15105" max="15105" width="12.28515625" style="17" customWidth="1"/>
    <col min="15106" max="15107" width="10.7109375" style="17" customWidth="1"/>
    <col min="15108" max="15108" width="14" style="17" customWidth="1"/>
    <col min="15109" max="15109" width="10.7109375" style="17" customWidth="1"/>
    <col min="15110" max="15110" width="14" style="17" customWidth="1"/>
    <col min="15111" max="15111" width="15.28515625" style="17" customWidth="1"/>
    <col min="15112" max="15112" width="10.28515625" style="17" customWidth="1"/>
    <col min="15113" max="15113" width="11.7109375" style="17" customWidth="1"/>
    <col min="15114" max="15114" width="0" style="17" hidden="1" customWidth="1"/>
    <col min="15115" max="15115" width="14.28515625" style="17" customWidth="1"/>
    <col min="15116" max="15116" width="12.28515625" style="17" customWidth="1"/>
    <col min="15117" max="15117" width="4.28515625" style="17" customWidth="1"/>
    <col min="15118" max="15118" width="14" style="17" customWidth="1"/>
    <col min="15119" max="15119" width="9.7109375" style="17" customWidth="1"/>
    <col min="15120" max="15360" width="9.28515625" style="17"/>
    <col min="15361" max="15361" width="12.28515625" style="17" customWidth="1"/>
    <col min="15362" max="15363" width="10.7109375" style="17" customWidth="1"/>
    <col min="15364" max="15364" width="14" style="17" customWidth="1"/>
    <col min="15365" max="15365" width="10.7109375" style="17" customWidth="1"/>
    <col min="15366" max="15366" width="14" style="17" customWidth="1"/>
    <col min="15367" max="15367" width="15.28515625" style="17" customWidth="1"/>
    <col min="15368" max="15368" width="10.28515625" style="17" customWidth="1"/>
    <col min="15369" max="15369" width="11.7109375" style="17" customWidth="1"/>
    <col min="15370" max="15370" width="0" style="17" hidden="1" customWidth="1"/>
    <col min="15371" max="15371" width="14.28515625" style="17" customWidth="1"/>
    <col min="15372" max="15372" width="12.28515625" style="17" customWidth="1"/>
    <col min="15373" max="15373" width="4.28515625" style="17" customWidth="1"/>
    <col min="15374" max="15374" width="14" style="17" customWidth="1"/>
    <col min="15375" max="15375" width="9.7109375" style="17" customWidth="1"/>
    <col min="15376" max="15616" width="9.28515625" style="17"/>
    <col min="15617" max="15617" width="12.28515625" style="17" customWidth="1"/>
    <col min="15618" max="15619" width="10.7109375" style="17" customWidth="1"/>
    <col min="15620" max="15620" width="14" style="17" customWidth="1"/>
    <col min="15621" max="15621" width="10.7109375" style="17" customWidth="1"/>
    <col min="15622" max="15622" width="14" style="17" customWidth="1"/>
    <col min="15623" max="15623" width="15.28515625" style="17" customWidth="1"/>
    <col min="15624" max="15624" width="10.28515625" style="17" customWidth="1"/>
    <col min="15625" max="15625" width="11.7109375" style="17" customWidth="1"/>
    <col min="15626" max="15626" width="0" style="17" hidden="1" customWidth="1"/>
    <col min="15627" max="15627" width="14.28515625" style="17" customWidth="1"/>
    <col min="15628" max="15628" width="12.28515625" style="17" customWidth="1"/>
    <col min="15629" max="15629" width="4.28515625" style="17" customWidth="1"/>
    <col min="15630" max="15630" width="14" style="17" customWidth="1"/>
    <col min="15631" max="15631" width="9.7109375" style="17" customWidth="1"/>
    <col min="15632" max="15872" width="9.28515625" style="17"/>
    <col min="15873" max="15873" width="12.28515625" style="17" customWidth="1"/>
    <col min="15874" max="15875" width="10.7109375" style="17" customWidth="1"/>
    <col min="15876" max="15876" width="14" style="17" customWidth="1"/>
    <col min="15877" max="15877" width="10.7109375" style="17" customWidth="1"/>
    <col min="15878" max="15878" width="14" style="17" customWidth="1"/>
    <col min="15879" max="15879" width="15.28515625" style="17" customWidth="1"/>
    <col min="15880" max="15880" width="10.28515625" style="17" customWidth="1"/>
    <col min="15881" max="15881" width="11.7109375" style="17" customWidth="1"/>
    <col min="15882" max="15882" width="0" style="17" hidden="1" customWidth="1"/>
    <col min="15883" max="15883" width="14.28515625" style="17" customWidth="1"/>
    <col min="15884" max="15884" width="12.28515625" style="17" customWidth="1"/>
    <col min="15885" max="15885" width="4.28515625" style="17" customWidth="1"/>
    <col min="15886" max="15886" width="14" style="17" customWidth="1"/>
    <col min="15887" max="15887" width="9.7109375" style="17" customWidth="1"/>
    <col min="15888" max="16128" width="9.28515625" style="17"/>
    <col min="16129" max="16129" width="12.28515625" style="17" customWidth="1"/>
    <col min="16130" max="16131" width="10.7109375" style="17" customWidth="1"/>
    <col min="16132" max="16132" width="14" style="17" customWidth="1"/>
    <col min="16133" max="16133" width="10.7109375" style="17" customWidth="1"/>
    <col min="16134" max="16134" width="14" style="17" customWidth="1"/>
    <col min="16135" max="16135" width="15.28515625" style="17" customWidth="1"/>
    <col min="16136" max="16136" width="10.28515625" style="17" customWidth="1"/>
    <col min="16137" max="16137" width="11.7109375" style="17" customWidth="1"/>
    <col min="16138" max="16138" width="0" style="17" hidden="1" customWidth="1"/>
    <col min="16139" max="16139" width="14.28515625" style="17" customWidth="1"/>
    <col min="16140" max="16140" width="12.28515625" style="17" customWidth="1"/>
    <col min="16141" max="16141" width="4.28515625" style="17" customWidth="1"/>
    <col min="16142" max="16142" width="14" style="17" customWidth="1"/>
    <col min="16143" max="16143" width="9.7109375" style="17" customWidth="1"/>
    <col min="16144" max="16384" width="9.28515625" style="17"/>
  </cols>
  <sheetData>
    <row r="1" spans="1:16" ht="15.75" customHeight="1" x14ac:dyDescent="0.2">
      <c r="A1" s="263" t="s">
        <v>504</v>
      </c>
      <c r="B1" s="263"/>
      <c r="C1" s="263"/>
      <c r="D1" s="263"/>
      <c r="E1" s="263"/>
      <c r="F1" s="263"/>
      <c r="G1" s="263"/>
      <c r="H1" s="263"/>
      <c r="I1" s="263"/>
      <c r="J1" s="263"/>
      <c r="K1" s="263"/>
      <c r="L1" s="263"/>
    </row>
    <row r="2" spans="1:16" ht="42" customHeight="1" x14ac:dyDescent="0.2">
      <c r="A2" s="264" t="s">
        <v>505</v>
      </c>
      <c r="B2" s="264"/>
      <c r="C2" s="264"/>
      <c r="D2" s="264"/>
      <c r="E2" s="264"/>
      <c r="F2" s="264"/>
      <c r="G2" s="264"/>
      <c r="H2" s="264"/>
      <c r="I2" s="264"/>
      <c r="J2" s="264"/>
      <c r="K2" s="264"/>
      <c r="L2" s="264"/>
    </row>
    <row r="3" spans="1:16" ht="42" customHeight="1" x14ac:dyDescent="0.2">
      <c r="A3" s="139"/>
      <c r="B3" s="139"/>
      <c r="C3" s="139"/>
      <c r="D3" s="265" t="s">
        <v>521</v>
      </c>
      <c r="E3" s="265"/>
      <c r="F3" s="265"/>
      <c r="G3" s="265"/>
      <c r="H3" s="265"/>
      <c r="I3" s="139"/>
      <c r="J3" s="139"/>
      <c r="K3" s="139"/>
      <c r="L3" s="139"/>
    </row>
    <row r="4" spans="1:16" s="32" customFormat="1" ht="21" customHeight="1" x14ac:dyDescent="0.25">
      <c r="A4" s="258" t="s">
        <v>81</v>
      </c>
      <c r="B4" s="259"/>
      <c r="C4" s="259"/>
      <c r="D4" s="259"/>
      <c r="E4" s="260"/>
      <c r="F4" s="261"/>
      <c r="G4" s="262" t="s">
        <v>82</v>
      </c>
      <c r="H4" s="262"/>
      <c r="I4" s="262"/>
      <c r="J4" s="31"/>
      <c r="K4" s="262" t="s">
        <v>573</v>
      </c>
      <c r="L4" s="262"/>
    </row>
    <row r="5" spans="1:16" ht="51.75" customHeight="1" x14ac:dyDescent="0.2">
      <c r="A5" s="180" t="s">
        <v>574</v>
      </c>
      <c r="B5" s="181" t="s">
        <v>83</v>
      </c>
      <c r="C5" s="181" t="s">
        <v>84</v>
      </c>
      <c r="D5" s="180" t="s">
        <v>577</v>
      </c>
      <c r="E5" s="19" t="s">
        <v>85</v>
      </c>
      <c r="F5" s="19" t="s">
        <v>86</v>
      </c>
      <c r="G5" s="270" t="s">
        <v>572</v>
      </c>
      <c r="H5" s="270" t="s">
        <v>88</v>
      </c>
      <c r="I5" s="270" t="s">
        <v>89</v>
      </c>
      <c r="J5" s="18" t="s">
        <v>90</v>
      </c>
      <c r="K5" s="30" t="s">
        <v>101</v>
      </c>
      <c r="L5" s="179" t="s">
        <v>82</v>
      </c>
    </row>
    <row r="6" spans="1:16" ht="24" customHeight="1" x14ac:dyDescent="0.2">
      <c r="A6" s="20" t="s">
        <v>575</v>
      </c>
      <c r="B6" s="21" t="str">
        <f>IF(AND(A6="700"),"100",IF(AND(A6="100-399"),"33",IF(AND(A6="400-699"),"66"," ")))</f>
        <v xml:space="preserve"> </v>
      </c>
      <c r="C6" s="22" t="e">
        <f>B6*C$18</f>
        <v>#VALUE!</v>
      </c>
      <c r="D6" s="21" t="s">
        <v>91</v>
      </c>
      <c r="E6" s="21" t="str">
        <f t="shared" ref="E6:E14" si="0">IF(AND(D6="Si"),"100",IF(AND(D6="No"),"0"," "))</f>
        <v>100</v>
      </c>
      <c r="F6" s="21">
        <f t="shared" ref="F6:F14" si="1">E6*C$19</f>
        <v>50</v>
      </c>
      <c r="G6" s="21" t="s">
        <v>17</v>
      </c>
      <c r="H6" s="21" t="str">
        <f>IF(AND(G6="Alto"),"100",IF(AND(G6="Medio"),"50",IF(AND(G6="Basso"),"1"," ")))</f>
        <v>100</v>
      </c>
      <c r="I6" s="21">
        <f t="shared" ref="I6:I14" si="2">H6*C$20</f>
        <v>30</v>
      </c>
      <c r="J6" s="21" t="s">
        <v>17</v>
      </c>
      <c r="K6" s="23" t="e">
        <f>C6+F6+I6</f>
        <v>#VALUE!</v>
      </c>
      <c r="L6" s="21" t="s">
        <v>576</v>
      </c>
    </row>
    <row r="7" spans="1:16" ht="24" customHeight="1" x14ac:dyDescent="0.2">
      <c r="A7" s="20" t="s">
        <v>575</v>
      </c>
      <c r="B7" s="21" t="str">
        <f>IF(AND(A7="700"),"100",IF(AND(A7="100-399"),"33",IF(AND(A7="400-699"),"66"," ")))</f>
        <v xml:space="preserve"> </v>
      </c>
      <c r="C7" s="22" t="e">
        <f t="shared" ref="C7:C14" si="3">B7*C$18</f>
        <v>#VALUE!</v>
      </c>
      <c r="D7" s="21" t="s">
        <v>92</v>
      </c>
      <c r="E7" s="21" t="str">
        <f t="shared" si="0"/>
        <v>0</v>
      </c>
      <c r="F7" s="21">
        <f t="shared" si="1"/>
        <v>0</v>
      </c>
      <c r="G7" s="21" t="s">
        <v>17</v>
      </c>
      <c r="H7" s="21" t="str">
        <f t="shared" ref="H7:H14" si="4">IF(AND(G7="Alto"),"100",IF(AND(G7="Medio"),"50",IF(AND(G7="Basso"),"1"," ")))</f>
        <v>100</v>
      </c>
      <c r="I7" s="21">
        <f t="shared" si="2"/>
        <v>30</v>
      </c>
      <c r="J7" s="21" t="s">
        <v>17</v>
      </c>
      <c r="K7" s="23" t="e">
        <f t="shared" ref="K7:K14" si="5">C7+F7+I7</f>
        <v>#VALUE!</v>
      </c>
      <c r="L7" s="21" t="s">
        <v>17</v>
      </c>
    </row>
    <row r="8" spans="1:16" ht="24" customHeight="1" x14ac:dyDescent="0.2">
      <c r="A8" s="20" t="s">
        <v>575</v>
      </c>
      <c r="B8" s="21" t="str">
        <f>IF(AND(A8="700"),"100",IF(AND(A8="100-399"),"33",IF(AND(A8="400-699"),"66"," ")))</f>
        <v xml:space="preserve"> </v>
      </c>
      <c r="C8" s="22" t="e">
        <f t="shared" si="3"/>
        <v>#VALUE!</v>
      </c>
      <c r="D8" s="21" t="s">
        <v>92</v>
      </c>
      <c r="E8" s="21" t="str">
        <f t="shared" si="0"/>
        <v>0</v>
      </c>
      <c r="F8" s="21">
        <f t="shared" si="1"/>
        <v>0</v>
      </c>
      <c r="G8" s="21" t="s">
        <v>23</v>
      </c>
      <c r="H8" s="21" t="str">
        <f t="shared" si="4"/>
        <v>50</v>
      </c>
      <c r="I8" s="21">
        <f t="shared" si="2"/>
        <v>15</v>
      </c>
      <c r="J8" s="21" t="s">
        <v>19</v>
      </c>
      <c r="K8" s="23" t="e">
        <f t="shared" si="5"/>
        <v>#VALUE!</v>
      </c>
      <c r="L8" s="21" t="s">
        <v>23</v>
      </c>
    </row>
    <row r="9" spans="1:16" ht="24" customHeight="1" x14ac:dyDescent="0.2">
      <c r="A9" s="20" t="s">
        <v>93</v>
      </c>
      <c r="B9" s="21" t="str">
        <f t="shared" ref="B9:B14" si="6">IF(AND(A9="=&gt;700"),"100",IF(AND(A9="100-399"),"33",IF(AND(A9="400-699"),"66"," ")))</f>
        <v>66</v>
      </c>
      <c r="C9" s="22">
        <f t="shared" si="3"/>
        <v>13.200000000000001</v>
      </c>
      <c r="D9" s="21" t="s">
        <v>91</v>
      </c>
      <c r="E9" s="21" t="str">
        <f t="shared" si="0"/>
        <v>100</v>
      </c>
      <c r="F9" s="21">
        <f t="shared" si="1"/>
        <v>50</v>
      </c>
      <c r="G9" s="21" t="s">
        <v>17</v>
      </c>
      <c r="H9" s="21" t="str">
        <f t="shared" si="4"/>
        <v>100</v>
      </c>
      <c r="I9" s="21">
        <f t="shared" si="2"/>
        <v>30</v>
      </c>
      <c r="J9" s="21" t="s">
        <v>17</v>
      </c>
      <c r="K9" s="23">
        <f t="shared" si="5"/>
        <v>93.2</v>
      </c>
      <c r="L9" s="21" t="str">
        <f t="shared" ref="L9:L14" si="7">IF(AND(K9&lt;20.5,K9&gt;0),"Molto Basso",IF(AND(K9&gt;20.5,K9&lt;35.5),"Basso",IF(AND(K9&gt;35.5,K9&lt;60.5),"Medio",IF(AND(K9&gt;60.5,K9&lt;80.5),"Alto",IF(AND(K9&gt;80.5,K9&lt;101),"Molto alto"," ")))))</f>
        <v>Molto alto</v>
      </c>
    </row>
    <row r="10" spans="1:16" ht="24" customHeight="1" x14ac:dyDescent="0.2">
      <c r="A10" s="20" t="s">
        <v>93</v>
      </c>
      <c r="B10" s="21" t="str">
        <f t="shared" si="6"/>
        <v>66</v>
      </c>
      <c r="C10" s="22">
        <f t="shared" si="3"/>
        <v>13.200000000000001</v>
      </c>
      <c r="D10" s="21" t="s">
        <v>92</v>
      </c>
      <c r="E10" s="21" t="str">
        <f t="shared" si="0"/>
        <v>0</v>
      </c>
      <c r="F10" s="21">
        <f t="shared" si="1"/>
        <v>0</v>
      </c>
      <c r="G10" s="21" t="s">
        <v>17</v>
      </c>
      <c r="H10" s="21" t="str">
        <f t="shared" si="4"/>
        <v>100</v>
      </c>
      <c r="I10" s="21">
        <f t="shared" si="2"/>
        <v>30</v>
      </c>
      <c r="J10" s="21" t="s">
        <v>17</v>
      </c>
      <c r="K10" s="23">
        <f t="shared" si="5"/>
        <v>43.2</v>
      </c>
      <c r="L10" s="21" t="str">
        <f t="shared" si="7"/>
        <v>Medio</v>
      </c>
    </row>
    <row r="11" spans="1:16" ht="24" customHeight="1" x14ac:dyDescent="0.2">
      <c r="A11" s="20" t="s">
        <v>93</v>
      </c>
      <c r="B11" s="21" t="str">
        <f t="shared" si="6"/>
        <v>66</v>
      </c>
      <c r="C11" s="22">
        <f t="shared" si="3"/>
        <v>13.200000000000001</v>
      </c>
      <c r="D11" s="21" t="s">
        <v>92</v>
      </c>
      <c r="E11" s="21" t="str">
        <f t="shared" si="0"/>
        <v>0</v>
      </c>
      <c r="F11" s="21">
        <f t="shared" si="1"/>
        <v>0</v>
      </c>
      <c r="G11" s="21" t="s">
        <v>23</v>
      </c>
      <c r="H11" s="21" t="str">
        <f t="shared" si="4"/>
        <v>50</v>
      </c>
      <c r="I11" s="21">
        <f t="shared" si="2"/>
        <v>15</v>
      </c>
      <c r="J11" s="21" t="s">
        <v>19</v>
      </c>
      <c r="K11" s="23">
        <f t="shared" si="5"/>
        <v>28.200000000000003</v>
      </c>
      <c r="L11" s="21" t="str">
        <f t="shared" si="7"/>
        <v>Basso</v>
      </c>
    </row>
    <row r="12" spans="1:16" ht="24" customHeight="1" x14ac:dyDescent="0.2">
      <c r="A12" s="20" t="s">
        <v>94</v>
      </c>
      <c r="B12" s="21" t="str">
        <f t="shared" si="6"/>
        <v>33</v>
      </c>
      <c r="C12" s="22">
        <f t="shared" si="3"/>
        <v>6.6000000000000005</v>
      </c>
      <c r="D12" s="21" t="s">
        <v>91</v>
      </c>
      <c r="E12" s="21" t="str">
        <f t="shared" si="0"/>
        <v>100</v>
      </c>
      <c r="F12" s="21">
        <f t="shared" si="1"/>
        <v>50</v>
      </c>
      <c r="G12" s="21" t="s">
        <v>17</v>
      </c>
      <c r="H12" s="21" t="str">
        <f t="shared" si="4"/>
        <v>100</v>
      </c>
      <c r="I12" s="21">
        <f t="shared" si="2"/>
        <v>30</v>
      </c>
      <c r="J12" s="21" t="s">
        <v>17</v>
      </c>
      <c r="K12" s="23">
        <f t="shared" si="5"/>
        <v>86.6</v>
      </c>
      <c r="L12" s="21" t="str">
        <f t="shared" si="7"/>
        <v>Molto alto</v>
      </c>
    </row>
    <row r="13" spans="1:16" ht="24" customHeight="1" x14ac:dyDescent="0.2">
      <c r="A13" s="20" t="s">
        <v>94</v>
      </c>
      <c r="B13" s="21" t="str">
        <f t="shared" si="6"/>
        <v>33</v>
      </c>
      <c r="C13" s="22">
        <f t="shared" si="3"/>
        <v>6.6000000000000005</v>
      </c>
      <c r="D13" s="21" t="s">
        <v>92</v>
      </c>
      <c r="E13" s="21" t="str">
        <f t="shared" si="0"/>
        <v>0</v>
      </c>
      <c r="F13" s="21">
        <f t="shared" si="1"/>
        <v>0</v>
      </c>
      <c r="G13" s="21" t="s">
        <v>17</v>
      </c>
      <c r="H13" s="21" t="str">
        <f t="shared" si="4"/>
        <v>100</v>
      </c>
      <c r="I13" s="21">
        <f t="shared" si="2"/>
        <v>30</v>
      </c>
      <c r="J13" s="21" t="s">
        <v>17</v>
      </c>
      <c r="K13" s="23">
        <f t="shared" si="5"/>
        <v>36.6</v>
      </c>
      <c r="L13" s="21" t="str">
        <f t="shared" si="7"/>
        <v>Medio</v>
      </c>
    </row>
    <row r="14" spans="1:16" ht="24" customHeight="1" x14ac:dyDescent="0.2">
      <c r="A14" s="20" t="s">
        <v>94</v>
      </c>
      <c r="B14" s="21" t="str">
        <f t="shared" si="6"/>
        <v>33</v>
      </c>
      <c r="C14" s="22">
        <f t="shared" si="3"/>
        <v>6.6000000000000005</v>
      </c>
      <c r="D14" s="21" t="s">
        <v>92</v>
      </c>
      <c r="E14" s="21" t="str">
        <f t="shared" si="0"/>
        <v>0</v>
      </c>
      <c r="F14" s="21">
        <f t="shared" si="1"/>
        <v>0</v>
      </c>
      <c r="G14" s="21" t="s">
        <v>23</v>
      </c>
      <c r="H14" s="21" t="str">
        <f t="shared" si="4"/>
        <v>50</v>
      </c>
      <c r="I14" s="21">
        <f t="shared" si="2"/>
        <v>15</v>
      </c>
      <c r="J14" s="21" t="s">
        <v>19</v>
      </c>
      <c r="K14" s="23">
        <f t="shared" si="5"/>
        <v>21.6</v>
      </c>
      <c r="L14" s="21" t="str">
        <f t="shared" si="7"/>
        <v>Basso</v>
      </c>
      <c r="N14" s="24"/>
      <c r="O14" s="24"/>
      <c r="P14" s="24"/>
    </row>
    <row r="16" spans="1:16" ht="14.25" customHeight="1" x14ac:dyDescent="0.2"/>
    <row r="17" spans="1:12" ht="14.25" customHeight="1" x14ac:dyDescent="0.2">
      <c r="A17" s="266" t="s">
        <v>95</v>
      </c>
      <c r="B17" s="267"/>
      <c r="C17" s="29" t="s">
        <v>96</v>
      </c>
    </row>
    <row r="18" spans="1:12" ht="14.25" customHeight="1" x14ac:dyDescent="0.2">
      <c r="A18" s="268" t="s">
        <v>97</v>
      </c>
      <c r="B18" s="269"/>
      <c r="C18" s="25">
        <v>0.2</v>
      </c>
    </row>
    <row r="19" spans="1:12" ht="14.25" customHeight="1" x14ac:dyDescent="0.2">
      <c r="A19" s="268" t="s">
        <v>98</v>
      </c>
      <c r="B19" s="269"/>
      <c r="C19" s="25">
        <v>0.5</v>
      </c>
    </row>
    <row r="20" spans="1:12" ht="14.25" customHeight="1" x14ac:dyDescent="0.2">
      <c r="A20" s="268" t="s">
        <v>99</v>
      </c>
      <c r="B20" s="269"/>
      <c r="C20" s="25">
        <v>0.3</v>
      </c>
    </row>
    <row r="21" spans="1:12" ht="14.25" customHeight="1" x14ac:dyDescent="0.2"/>
    <row r="22" spans="1:12" ht="14.25" customHeight="1" x14ac:dyDescent="0.2"/>
    <row r="23" spans="1:12" ht="14.25" customHeight="1" x14ac:dyDescent="0.2"/>
    <row r="24" spans="1:12" ht="14.25" hidden="1" customHeight="1" x14ac:dyDescent="0.2">
      <c r="A24" s="255" t="s">
        <v>567</v>
      </c>
      <c r="B24" s="255"/>
      <c r="C24" s="255"/>
      <c r="D24" s="255"/>
      <c r="E24" s="255"/>
      <c r="F24" s="255"/>
      <c r="G24" s="255"/>
      <c r="H24" s="255"/>
      <c r="I24" s="255"/>
      <c r="J24" s="255"/>
      <c r="K24" s="255"/>
      <c r="L24" s="255"/>
    </row>
    <row r="25" spans="1:12" ht="14.25" hidden="1" customHeight="1" x14ac:dyDescent="0.2"/>
    <row r="26" spans="1:12" ht="14.25" hidden="1" customHeight="1" x14ac:dyDescent="0.2">
      <c r="A26" s="58" t="s">
        <v>160</v>
      </c>
      <c r="G26" s="58" t="s">
        <v>161</v>
      </c>
    </row>
    <row r="27" spans="1:12" ht="14.25" hidden="1" customHeight="1" x14ac:dyDescent="0.2">
      <c r="A27" s="17" t="s">
        <v>163</v>
      </c>
      <c r="G27" s="17" t="s">
        <v>170</v>
      </c>
    </row>
    <row r="28" spans="1:12" ht="14.25" hidden="1" customHeight="1" x14ac:dyDescent="0.2">
      <c r="A28" s="17" t="s">
        <v>164</v>
      </c>
      <c r="G28" s="17" t="s">
        <v>171</v>
      </c>
    </row>
    <row r="29" spans="1:12" ht="14.25" hidden="1" customHeight="1" x14ac:dyDescent="0.2">
      <c r="A29" s="17" t="s">
        <v>165</v>
      </c>
      <c r="G29" s="17" t="s">
        <v>172</v>
      </c>
    </row>
    <row r="30" spans="1:12" ht="14.25" hidden="1" customHeight="1" x14ac:dyDescent="0.2">
      <c r="A30" s="17" t="s">
        <v>166</v>
      </c>
      <c r="G30" s="17" t="s">
        <v>173</v>
      </c>
    </row>
    <row r="31" spans="1:12" ht="14.25" hidden="1" customHeight="1" x14ac:dyDescent="0.2">
      <c r="A31" s="17" t="s">
        <v>167</v>
      </c>
      <c r="G31" s="17" t="s">
        <v>174</v>
      </c>
    </row>
    <row r="32" spans="1:12" hidden="1" x14ac:dyDescent="0.2">
      <c r="A32" s="17" t="s">
        <v>168</v>
      </c>
      <c r="G32" s="17" t="s">
        <v>195</v>
      </c>
      <c r="H32" s="17">
        <v>0</v>
      </c>
    </row>
    <row r="33" spans="1:12" hidden="1" x14ac:dyDescent="0.2">
      <c r="A33" s="17" t="s">
        <v>169</v>
      </c>
      <c r="G33" s="17" t="s">
        <v>196</v>
      </c>
      <c r="H33" s="17">
        <v>1</v>
      </c>
    </row>
    <row r="34" spans="1:12" hidden="1" x14ac:dyDescent="0.2">
      <c r="A34" s="17" t="s">
        <v>185</v>
      </c>
      <c r="C34" s="17">
        <v>0.2</v>
      </c>
    </row>
    <row r="35" spans="1:12" hidden="1" x14ac:dyDescent="0.2">
      <c r="A35" s="17" t="s">
        <v>186</v>
      </c>
      <c r="C35" s="17">
        <v>0.4</v>
      </c>
    </row>
    <row r="36" spans="1:12" hidden="1" x14ac:dyDescent="0.2">
      <c r="A36" s="17" t="s">
        <v>187</v>
      </c>
      <c r="C36" s="17">
        <v>0.6</v>
      </c>
    </row>
    <row r="37" spans="1:12" hidden="1" x14ac:dyDescent="0.2">
      <c r="A37" s="17" t="s">
        <v>188</v>
      </c>
      <c r="C37" s="17">
        <v>0.8</v>
      </c>
    </row>
    <row r="38" spans="1:12" hidden="1" x14ac:dyDescent="0.2">
      <c r="A38" s="17" t="s">
        <v>189</v>
      </c>
      <c r="C38" s="17">
        <v>1</v>
      </c>
    </row>
    <row r="39" spans="1:12" hidden="1" x14ac:dyDescent="0.2"/>
    <row r="40" spans="1:12" hidden="1" x14ac:dyDescent="0.2"/>
    <row r="41" spans="1:12" hidden="1" x14ac:dyDescent="0.2">
      <c r="A41" s="58" t="s">
        <v>87</v>
      </c>
      <c r="G41" s="58" t="s">
        <v>179</v>
      </c>
    </row>
    <row r="42" spans="1:12" hidden="1" x14ac:dyDescent="0.2">
      <c r="A42" s="17" t="s">
        <v>175</v>
      </c>
      <c r="G42" s="17" t="s">
        <v>180</v>
      </c>
    </row>
    <row r="43" spans="1:12" hidden="1" x14ac:dyDescent="0.2">
      <c r="A43" s="17" t="s">
        <v>176</v>
      </c>
      <c r="G43" s="17" t="s">
        <v>181</v>
      </c>
    </row>
    <row r="44" spans="1:12" hidden="1" x14ac:dyDescent="0.2">
      <c r="A44" s="17" t="s">
        <v>177</v>
      </c>
      <c r="G44" s="17" t="s">
        <v>182</v>
      </c>
    </row>
    <row r="45" spans="1:12" hidden="1" x14ac:dyDescent="0.2">
      <c r="A45" s="17" t="s">
        <v>178</v>
      </c>
      <c r="G45" s="17" t="s">
        <v>183</v>
      </c>
    </row>
    <row r="46" spans="1:12" hidden="1" x14ac:dyDescent="0.2">
      <c r="A46" s="17" t="s">
        <v>190</v>
      </c>
      <c r="E46" s="17">
        <v>0.2</v>
      </c>
      <c r="G46" s="17" t="s">
        <v>197</v>
      </c>
      <c r="L46" s="17">
        <v>0.2</v>
      </c>
    </row>
    <row r="47" spans="1:12" hidden="1" x14ac:dyDescent="0.2">
      <c r="A47" s="17" t="s">
        <v>191</v>
      </c>
      <c r="E47" s="17">
        <v>0.4</v>
      </c>
      <c r="G47" s="17" t="s">
        <v>198</v>
      </c>
      <c r="L47" s="17">
        <v>0.4</v>
      </c>
    </row>
    <row r="48" spans="1:12" hidden="1" x14ac:dyDescent="0.2">
      <c r="A48" s="17" t="s">
        <v>192</v>
      </c>
      <c r="E48" s="17">
        <v>0.6</v>
      </c>
      <c r="G48" s="17" t="s">
        <v>184</v>
      </c>
    </row>
    <row r="49" spans="1:12" hidden="1" x14ac:dyDescent="0.2">
      <c r="A49" s="17" t="s">
        <v>193</v>
      </c>
      <c r="E49" s="17">
        <v>0.8</v>
      </c>
      <c r="G49" s="17" t="s">
        <v>199</v>
      </c>
      <c r="L49" s="17">
        <v>0.6</v>
      </c>
    </row>
    <row r="50" spans="1:12" hidden="1" x14ac:dyDescent="0.2">
      <c r="A50" s="17" t="s">
        <v>194</v>
      </c>
      <c r="E50" s="17">
        <v>1</v>
      </c>
      <c r="G50" s="17" t="s">
        <v>200</v>
      </c>
      <c r="L50" s="17">
        <v>0.8</v>
      </c>
    </row>
    <row r="51" spans="1:12" hidden="1" x14ac:dyDescent="0.2">
      <c r="G51" s="17" t="s">
        <v>201</v>
      </c>
      <c r="L51" s="17">
        <v>1</v>
      </c>
    </row>
    <row r="53" spans="1:12" x14ac:dyDescent="0.2">
      <c r="E53" s="17" t="s">
        <v>568</v>
      </c>
      <c r="F53" s="17" t="s">
        <v>569</v>
      </c>
      <c r="G53" s="17" t="s">
        <v>570</v>
      </c>
    </row>
    <row r="54" spans="1:12" ht="51.75" customHeight="1" x14ac:dyDescent="0.2">
      <c r="A54" s="256" t="s">
        <v>563</v>
      </c>
      <c r="B54" s="257"/>
      <c r="C54" s="257"/>
      <c r="D54" s="257"/>
      <c r="F54" s="17">
        <v>500</v>
      </c>
      <c r="G54" s="17" t="s">
        <v>571</v>
      </c>
    </row>
    <row r="55" spans="1:12" ht="64.5" customHeight="1" x14ac:dyDescent="0.2">
      <c r="A55" s="256" t="s">
        <v>564</v>
      </c>
      <c r="B55" s="257"/>
      <c r="C55" s="257"/>
      <c r="D55" s="257"/>
      <c r="F55" s="17">
        <v>500</v>
      </c>
      <c r="G55" s="17" t="s">
        <v>571</v>
      </c>
    </row>
    <row r="56" spans="1:12" ht="61.5" customHeight="1" x14ac:dyDescent="0.2">
      <c r="A56" s="256" t="s">
        <v>565</v>
      </c>
      <c r="B56" s="257"/>
      <c r="C56" s="257"/>
      <c r="D56" s="257"/>
      <c r="F56" s="17">
        <v>400</v>
      </c>
      <c r="G56" s="17" t="s">
        <v>571</v>
      </c>
    </row>
    <row r="57" spans="1:12" ht="63.75" customHeight="1" x14ac:dyDescent="0.2">
      <c r="A57" s="256" t="s">
        <v>566</v>
      </c>
      <c r="B57" s="257"/>
      <c r="C57" s="257"/>
      <c r="D57" s="257"/>
      <c r="F57" s="17">
        <v>400</v>
      </c>
      <c r="G57" s="17" t="s">
        <v>571</v>
      </c>
    </row>
  </sheetData>
  <mergeCells count="16">
    <mergeCell ref="A17:B17"/>
    <mergeCell ref="A18:B18"/>
    <mergeCell ref="A19:B19"/>
    <mergeCell ref="A20:B20"/>
    <mergeCell ref="G5:I5"/>
    <mergeCell ref="A4:F4"/>
    <mergeCell ref="G4:I4"/>
    <mergeCell ref="K4:L4"/>
    <mergeCell ref="A1:L1"/>
    <mergeCell ref="A2:L2"/>
    <mergeCell ref="D3:H3"/>
    <mergeCell ref="A24:L24"/>
    <mergeCell ref="A54:D54"/>
    <mergeCell ref="A55:D55"/>
    <mergeCell ref="A56:D56"/>
    <mergeCell ref="A57:D57"/>
  </mergeCells>
  <printOptions horizontalCentered="1" verticalCentered="1"/>
  <pageMargins left="0.39370078740157483" right="0.31496062992125984" top="0.49" bottom="0.5" header="0.51181102362204722" footer="0.51181102362204722"/>
  <pageSetup scale="73"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B97D6EB140E9748AFD57E319ECDC5FF" ma:contentTypeVersion="6" ma:contentTypeDescription="Creare un nuovo documento." ma:contentTypeScope="" ma:versionID="3dd5c3e65c4a7ca3ac901a509e776a0f">
  <xsd:schema xmlns:xsd="http://www.w3.org/2001/XMLSchema" xmlns:xs="http://www.w3.org/2001/XMLSchema" xmlns:p="http://schemas.microsoft.com/office/2006/metadata/properties" xmlns:ns2="dd10c636-60ef-4a89-b18f-ab4e4fd02090" targetNamespace="http://schemas.microsoft.com/office/2006/metadata/properties" ma:root="true" ma:fieldsID="f106d41eacdb87d4de715b9f79988662" ns2:_="">
    <xsd:import namespace="dd10c636-60ef-4a89-b18f-ab4e4fd0209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0c636-60ef-4a89-b18f-ab4e4fd02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1A8AC4-D084-4FAE-A686-BC3EFFF1333F}">
  <ds:schemaRefs>
    <ds:schemaRef ds:uri="http://schemas.microsoft.com/sharepoint/v3/contenttype/forms"/>
  </ds:schemaRefs>
</ds:datastoreItem>
</file>

<file path=customXml/itemProps2.xml><?xml version="1.0" encoding="utf-8"?>
<ds:datastoreItem xmlns:ds="http://schemas.openxmlformats.org/officeDocument/2006/customXml" ds:itemID="{A41353D0-479A-40CE-AC49-E3F6D8422F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10c636-60ef-4a89-b18f-ab4e4fd020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1B6B13-8189-410A-B83C-71000767C56A}">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dd10c636-60ef-4a89-b18f-ab4e4fd02090"/>
    <ds:schemaRef ds:uri="http://purl.org/dc/terms/"/>
    <ds:schemaRef ds:uri="http://schemas.openxmlformats.org/package/2006/metadata/core-properties"/>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8</vt:i4>
      </vt:variant>
      <vt:variant>
        <vt:lpstr>Intervalli denominati</vt:lpstr>
      </vt:variant>
      <vt:variant>
        <vt:i4>10</vt:i4>
      </vt:variant>
    </vt:vector>
  </HeadingPairs>
  <TitlesOfParts>
    <vt:vector size="18" baseType="lpstr">
      <vt:lpstr>Tabelle</vt:lpstr>
      <vt:lpstr>Copertina</vt:lpstr>
      <vt:lpstr>PIVOT</vt:lpstr>
      <vt:lpstr>Foglio2</vt:lpstr>
      <vt:lpstr>DlGs 231</vt:lpstr>
      <vt:lpstr>L. 190</vt:lpstr>
      <vt:lpstr>matrix</vt:lpstr>
      <vt:lpstr>Impatto</vt:lpstr>
      <vt:lpstr>Copertina!Area_stampa</vt:lpstr>
      <vt:lpstr>'DlGs 231'!Area_stampa</vt:lpstr>
      <vt:lpstr>Impatto!Area_stampa</vt:lpstr>
      <vt:lpstr>'L. 190'!Area_stampa</vt:lpstr>
      <vt:lpstr>CTRL</vt:lpstr>
      <vt:lpstr>matrice_cxr</vt:lpstr>
      <vt:lpstr>matrice_ixp</vt:lpstr>
      <vt:lpstr>probabilità</vt:lpstr>
      <vt:lpstr>'DlGs 231'!Titoli_stampa</vt:lpstr>
      <vt:lpstr>'L. 190'!Titoli_stampa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MarazitiMa</dc:creator>
  <cp:lastModifiedBy>Fabrizio Fiabane</cp:lastModifiedBy>
  <cp:lastPrinted>2024-04-17T09:55:44Z</cp:lastPrinted>
  <dcterms:created xsi:type="dcterms:W3CDTF">2014-06-16T08:23:34Z</dcterms:created>
  <dcterms:modified xsi:type="dcterms:W3CDTF">2026-09-28T09:18:14Z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0x0101009B97D6EB140E9748AFD57E319ECDC5FF</vt:lpwstr>
  </property>
</Properties>
</file>